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10515" windowHeight="8700" activeTab="0"/>
  </bookViews>
  <sheets>
    <sheet name="PART-I-REVENUE" sheetId="1" r:id="rId1"/>
    <sheet name="Part-II-Connection &amp; ARPU" sheetId="2" r:id="rId2"/>
    <sheet name="Part-III-Billing, Coll. &amp; OS " sheetId="3" r:id="rId3"/>
    <sheet name="Part-IV Agewise OS" sheetId="4" r:id="rId4"/>
    <sheet name="PART-V Comp with Corr year" sheetId="5" r:id="rId5"/>
  </sheets>
  <definedNames/>
  <calcPr fullCalcOnLoad="1"/>
</workbook>
</file>

<file path=xl/sharedStrings.xml><?xml version="1.0" encoding="utf-8"?>
<sst xmlns="http://schemas.openxmlformats.org/spreadsheetml/2006/main" count="285" uniqueCount="98">
  <si>
    <t xml:space="preserve">Bharat Sanchar Nigam Limited </t>
  </si>
  <si>
    <t>Revenue Management Section, Consumer Mobility
215-Eastern Court, Janpath, New Delhi - 110 001</t>
  </si>
  <si>
    <t>CDMA - Performance Report - PART-I</t>
  </si>
  <si>
    <t>Revenue as on 3oth, June 2012</t>
  </si>
  <si>
    <t>SL</t>
  </si>
  <si>
    <t>CIRCLE</t>
  </si>
  <si>
    <t>AMOUNT BILLED FOR (In lakhs of Rs.)</t>
  </si>
  <si>
    <t>POST-PAID</t>
  </si>
  <si>
    <t>PRE-PAID</t>
  </si>
  <si>
    <t>TOTAL (POSTPAID + PREPAID)</t>
  </si>
  <si>
    <t>For the Month</t>
  </si>
  <si>
    <t xml:space="preserve">Upto the Month </t>
  </si>
  <si>
    <t>Upto the Month</t>
  </si>
  <si>
    <t>E</t>
  </si>
  <si>
    <t>ANDAMAN &amp; NICOBAR</t>
  </si>
  <si>
    <t>ASSAM</t>
  </si>
  <si>
    <t>BIHAR</t>
  </si>
  <si>
    <t>JHARKHAND</t>
  </si>
  <si>
    <t>KOLKATA</t>
  </si>
  <si>
    <t>NORTH EAST - I</t>
  </si>
  <si>
    <t>NORTH EAST - II</t>
  </si>
  <si>
    <t>ORISSA</t>
  </si>
  <si>
    <t>WEST BENGAL</t>
  </si>
  <si>
    <t>W</t>
  </si>
  <si>
    <t>CHHATISGARH</t>
  </si>
  <si>
    <t>GUJARAT</t>
  </si>
  <si>
    <t>MADHYA PRADESH</t>
  </si>
  <si>
    <t>MAHARASHTRA</t>
  </si>
  <si>
    <t>N</t>
  </si>
  <si>
    <t>HARYANA</t>
  </si>
  <si>
    <t>HIMACHAL PRADESH</t>
  </si>
  <si>
    <t>JAMMU &amp; KASHMIR</t>
  </si>
  <si>
    <t>PUNJAB</t>
  </si>
  <si>
    <t>RAJASTHAN</t>
  </si>
  <si>
    <t>UTTAR PRADESH (EAST)</t>
  </si>
  <si>
    <t>UTTAR PRADESH (WEST)</t>
  </si>
  <si>
    <t>UTTRAKHAND</t>
  </si>
  <si>
    <t>S1</t>
  </si>
  <si>
    <t>ANDHRA PRADESH</t>
  </si>
  <si>
    <t>CHENNAI</t>
  </si>
  <si>
    <t>S2</t>
  </si>
  <si>
    <t>KARNATAKA</t>
  </si>
  <si>
    <t>KERALA</t>
  </si>
  <si>
    <t>TAMILNADU</t>
  </si>
  <si>
    <t>TOTAL</t>
  </si>
  <si>
    <t xml:space="preserve">          </t>
  </si>
  <si>
    <t xml:space="preserve">
</t>
  </si>
  <si>
    <t>CDMA - Performance Report - PART-II</t>
  </si>
  <si>
    <t>No. of Connection &amp; ARPU - May, 2012</t>
  </si>
  <si>
    <t>No. of Connection</t>
  </si>
  <si>
    <t>ARPU 
(In Rs.)</t>
  </si>
  <si>
    <t>Bharat Sanchar Nigam Limited - RM-CM Section, 215, 2nd floor, Eastern Court, Janpath, New Delhi - 110 001</t>
  </si>
  <si>
    <t>CDMA - PERFORMANCE REPORT - PART III</t>
  </si>
  <si>
    <t>CDMA-POSTPAID Billing, Collection and Outstanding as on 30th June, 2012</t>
  </si>
  <si>
    <t>&lt;------------------------------------------------Amount in Lakhs of Rupees ------------------------------------------&gt;</t>
  </si>
  <si>
    <t>% Gross o/s to ABF</t>
  </si>
  <si>
    <t>% &gt; 3 months old o/s to ABF</t>
  </si>
  <si>
    <t>Collection Efficiency ( % )</t>
  </si>
  <si>
    <t>Opening
Balance</t>
  </si>
  <si>
    <t>Net Amount Billed For</t>
  </si>
  <si>
    <t>Amount Recovered</t>
  </si>
  <si>
    <t>Adjustment due to reconciliation</t>
  </si>
  <si>
    <t>Write Off</t>
  </si>
  <si>
    <t>Closing Balance</t>
  </si>
  <si>
    <t>More than 3 months old o/s</t>
  </si>
  <si>
    <t>Cumulative ABF</t>
  </si>
  <si>
    <t>Cumulative amount recovered upto the month</t>
  </si>
  <si>
    <t>Cumulative Adjustment due to Reconciliation</t>
  </si>
  <si>
    <t>Cumulative amount written off upto the month</t>
  </si>
  <si>
    <t>2nd 
Month</t>
  </si>
  <si>
    <t>3rd 
Month</t>
  </si>
  <si>
    <t>6th 
Month</t>
  </si>
  <si>
    <t>KOLKATTA</t>
  </si>
  <si>
    <t xml:space="preserve">MADHYA PRADESH </t>
  </si>
  <si>
    <t xml:space="preserve">UTTAR PRADESH (WEST) </t>
  </si>
  <si>
    <t>UTTARANCHAL</t>
  </si>
  <si>
    <t>Bharat Sanchar Nigam Limited - RM-CM Section, 215,2nd floor, Eastern Court,Janpath, New Delhi - 110 001</t>
  </si>
  <si>
    <t>CDMA - PERFORMANCE REPORT - PART IV</t>
  </si>
  <si>
    <t>CDMA-POSTPAID AGE WISE OUTSTANDING AS ON 30th June, 2012</t>
  </si>
  <si>
    <t>(Amount in Lakhs of  Rs.)</t>
  </si>
  <si>
    <t>CIRCLE WISE  OS TO TOTAL OS OF BSNL OF RESPECTIVE YEAR (%)</t>
  </si>
  <si>
    <t>YEAR WISE OS TO THE TOTAL OS OF THE RESPECTIVE CIRCLE (%)</t>
  </si>
  <si>
    <t>Upto 
2009-10</t>
  </si>
  <si>
    <t>2010-11</t>
  </si>
  <si>
    <t>2011-12</t>
  </si>
  <si>
    <t>2012-13
(Upto June12)</t>
  </si>
  <si>
    <t>Up to 
2009-10</t>
  </si>
  <si>
    <t>2012-13</t>
  </si>
  <si>
    <t>CDMA - Performance Report - PART-V - June 2012</t>
  </si>
  <si>
    <t>CDMA Revenue Comparison June-2012 Vs June-2011</t>
  </si>
  <si>
    <t>Monthly  Revenue comparison                                 (Amount in Lakhs of Rs.)</t>
  </si>
  <si>
    <t>Cumulative Revenue Comparison  (upto June-12)                        (Amount in Lakhs of Rs.)</t>
  </si>
  <si>
    <t>Post-Paid</t>
  </si>
  <si>
    <t>Pre-Paid</t>
  </si>
  <si>
    <t>Total (Post-Paid + Pre-Paid)</t>
  </si>
  <si>
    <t>Variation
(%)</t>
  </si>
  <si>
    <t>Upto June 12</t>
  </si>
  <si>
    <t>Upto June 11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</si>
</sst>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1"/>
      <name val="Comic Sans MS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tabSelected="1" workbookViewId="0" topLeftCell="A1">
      <selection activeCell="A1" sqref="A1"/>
    </sheetView>
  </sheetViews>
  <sheetFormatPr defaultColWidth="8.88671875" defaultRowHeight="16.5"/>
  <sheetData>
    <row r="1" ht="16.5">
      <c r="C1" t="s">
        <v>0</v>
      </c>
    </row>
    <row r="2" ht="16.5">
      <c r="C2" t="s">
        <v>1</v>
      </c>
    </row>
    <row r="3" ht="16.5">
      <c r="C3" t="s">
        <v>2</v>
      </c>
    </row>
    <row r="4" ht="16.5">
      <c r="C4" t="s">
        <v>3</v>
      </c>
    </row>
    <row r="5" spans="3:5" ht="16.5">
      <c r="C5" t="s">
        <v>4</v>
      </c>
      <c r="D5" t="s">
        <v>5</v>
      </c>
      <c r="E5" t="s">
        <v>6</v>
      </c>
    </row>
    <row r="6" spans="5:9" ht="16.5">
      <c r="E6" t="s">
        <v>7</v>
      </c>
      <c r="G6" t="s">
        <v>8</v>
      </c>
      <c r="I6" t="s">
        <v>9</v>
      </c>
    </row>
    <row r="7" spans="5:10" ht="16.5">
      <c r="E7" t="s">
        <v>10</v>
      </c>
      <c r="F7" t="s">
        <v>11</v>
      </c>
      <c r="G7" t="s">
        <v>10</v>
      </c>
      <c r="H7" t="s">
        <v>12</v>
      </c>
      <c r="I7" t="s">
        <v>10</v>
      </c>
      <c r="J7" t="s">
        <v>12</v>
      </c>
    </row>
    <row r="8" spans="1:10" ht="16.5">
      <c r="A8" t="s">
        <v>13</v>
      </c>
      <c r="B8">
        <v>1</v>
      </c>
      <c r="C8">
        <v>1</v>
      </c>
      <c r="D8" t="s">
        <v>14</v>
      </c>
      <c r="E8">
        <v>10.087451800000002</v>
      </c>
      <c r="F8">
        <v>30.4293883</v>
      </c>
      <c r="G8">
        <v>0.7736362347503999</v>
      </c>
      <c r="H8">
        <v>1.25558047513328</v>
      </c>
      <c r="I8">
        <f>E8+G8</f>
        <v>10.861088034750402</v>
      </c>
      <c r="J8">
        <f>F8+H8</f>
        <v>31.684968775133278</v>
      </c>
    </row>
    <row r="9" spans="1:10" ht="16.5">
      <c r="A9" t="s">
        <v>13</v>
      </c>
      <c r="B9">
        <v>3</v>
      </c>
      <c r="C9">
        <v>2</v>
      </c>
      <c r="D9" t="s">
        <v>15</v>
      </c>
      <c r="E9">
        <v>82.59860180000004</v>
      </c>
      <c r="F9">
        <v>269.0876465</v>
      </c>
      <c r="G9">
        <v>0.0054585</v>
      </c>
      <c r="H9">
        <v>0.011822000000000001</v>
      </c>
      <c r="I9">
        <f>E9+G9</f>
        <v>82.60406030000004</v>
      </c>
      <c r="J9">
        <f>F9+H9</f>
        <v>269.0994685</v>
      </c>
    </row>
    <row r="10" spans="1:10" ht="16.5">
      <c r="A10" t="s">
        <v>13</v>
      </c>
      <c r="B10">
        <v>5</v>
      </c>
      <c r="C10">
        <v>3</v>
      </c>
      <c r="D10" t="s">
        <v>16</v>
      </c>
      <c r="E10">
        <v>27.481454799999998</v>
      </c>
      <c r="F10">
        <v>82.40879949999999</v>
      </c>
      <c r="G10">
        <v>0.028308800000000002</v>
      </c>
      <c r="H10">
        <v>0.028308800000000002</v>
      </c>
      <c r="I10">
        <f aca="true" t="shared" si="0" ref="I10:I16">E10+G10</f>
        <v>27.5097636</v>
      </c>
      <c r="J10">
        <f aca="true" t="shared" si="1" ref="J10:J16">F10+H10</f>
        <v>82.43710829999999</v>
      </c>
    </row>
    <row r="11" spans="1:10" ht="16.5">
      <c r="A11" t="s">
        <v>13</v>
      </c>
      <c r="B11">
        <v>6</v>
      </c>
      <c r="C11">
        <v>4</v>
      </c>
      <c r="D11" t="s">
        <v>17</v>
      </c>
      <c r="E11">
        <v>31.526811700000003</v>
      </c>
      <c r="F11">
        <v>88.3029873</v>
      </c>
      <c r="G11">
        <v>1.2178545539999999</v>
      </c>
      <c r="H11">
        <v>4.138087477999999</v>
      </c>
      <c r="I11">
        <f t="shared" si="0"/>
        <v>32.744666254</v>
      </c>
      <c r="J11">
        <f t="shared" si="1"/>
        <v>92.441074778</v>
      </c>
    </row>
    <row r="12" spans="1:10" ht="16.5">
      <c r="A12" t="s">
        <v>13</v>
      </c>
      <c r="B12">
        <v>23</v>
      </c>
      <c r="C12">
        <v>5</v>
      </c>
      <c r="D12" t="s">
        <v>18</v>
      </c>
      <c r="E12">
        <v>61.2721747</v>
      </c>
      <c r="F12">
        <v>184.9960973</v>
      </c>
      <c r="G12">
        <v>5.0103806</v>
      </c>
      <c r="H12">
        <v>14.3897679</v>
      </c>
      <c r="I12">
        <f t="shared" si="0"/>
        <v>66.2825553</v>
      </c>
      <c r="J12">
        <f t="shared" si="1"/>
        <v>199.3858652</v>
      </c>
    </row>
    <row r="13" spans="1:10" ht="16.5">
      <c r="A13" t="s">
        <v>13</v>
      </c>
      <c r="B13">
        <v>15</v>
      </c>
      <c r="C13">
        <v>6</v>
      </c>
      <c r="D13" t="s">
        <v>19</v>
      </c>
      <c r="E13">
        <v>36.604066</v>
      </c>
      <c r="F13">
        <v>109.4002741</v>
      </c>
      <c r="G13">
        <v>5.52761</v>
      </c>
      <c r="H13">
        <v>19.56529</v>
      </c>
      <c r="I13">
        <f t="shared" si="0"/>
        <v>42.131676000000006</v>
      </c>
      <c r="J13">
        <f t="shared" si="1"/>
        <v>128.9655641</v>
      </c>
    </row>
    <row r="14" spans="3:10" ht="16.5">
      <c r="C14">
        <v>7</v>
      </c>
      <c r="D14" t="s">
        <v>20</v>
      </c>
      <c r="E14">
        <v>57.575059700000004</v>
      </c>
      <c r="F14">
        <v>175.50478689999997</v>
      </c>
      <c r="G14">
        <v>0</v>
      </c>
      <c r="H14">
        <v>0.25532</v>
      </c>
      <c r="I14">
        <f t="shared" si="0"/>
        <v>57.575059700000004</v>
      </c>
      <c r="J14">
        <f t="shared" si="1"/>
        <v>175.76010689999998</v>
      </c>
    </row>
    <row r="15" spans="1:10" ht="16.5">
      <c r="A15" t="s">
        <v>13</v>
      </c>
      <c r="B15">
        <v>16</v>
      </c>
      <c r="C15">
        <v>8</v>
      </c>
      <c r="D15" t="s">
        <v>21</v>
      </c>
      <c r="E15">
        <v>52.780600199999995</v>
      </c>
      <c r="F15">
        <v>161.5775755</v>
      </c>
      <c r="G15">
        <v>7.2546646577670195</v>
      </c>
      <c r="H15">
        <v>23.45331380783674</v>
      </c>
      <c r="I15">
        <f t="shared" si="0"/>
        <v>60.03526485776702</v>
      </c>
      <c r="J15">
        <f t="shared" si="1"/>
        <v>185.03088930783673</v>
      </c>
    </row>
    <row r="16" spans="1:10" ht="16.5">
      <c r="A16" t="s">
        <v>13</v>
      </c>
      <c r="B16">
        <v>22</v>
      </c>
      <c r="C16">
        <v>9</v>
      </c>
      <c r="D16" t="s">
        <v>22</v>
      </c>
      <c r="E16">
        <v>62.72492469999999</v>
      </c>
      <c r="F16">
        <v>181.9013782</v>
      </c>
      <c r="G16">
        <v>8.5997062</v>
      </c>
      <c r="H16">
        <v>24.0874804</v>
      </c>
      <c r="I16">
        <f t="shared" si="0"/>
        <v>71.32463089999999</v>
      </c>
      <c r="J16">
        <f t="shared" si="1"/>
        <v>205.98885860000001</v>
      </c>
    </row>
    <row r="18" spans="1:10" ht="16.5">
      <c r="A18" t="s">
        <v>23</v>
      </c>
      <c r="B18">
        <v>4</v>
      </c>
      <c r="C18">
        <v>10</v>
      </c>
      <c r="D18" t="s">
        <v>24</v>
      </c>
      <c r="E18">
        <v>51.345629699999996</v>
      </c>
      <c r="F18">
        <v>147.6404892</v>
      </c>
      <c r="G18">
        <v>11.89451</v>
      </c>
      <c r="H18">
        <v>37.126944564</v>
      </c>
      <c r="I18">
        <f aca="true" t="shared" si="2" ref="I18:J21">E18+G18</f>
        <v>63.2401397</v>
      </c>
      <c r="J18">
        <f t="shared" si="2"/>
        <v>184.76743376399997</v>
      </c>
    </row>
    <row r="19" spans="1:10" ht="16.5">
      <c r="A19" t="s">
        <v>23</v>
      </c>
      <c r="B19">
        <v>7</v>
      </c>
      <c r="C19">
        <v>11</v>
      </c>
      <c r="D19" t="s">
        <v>25</v>
      </c>
      <c r="E19">
        <v>182.56099569999992</v>
      </c>
      <c r="F19">
        <v>546.7663008999999</v>
      </c>
      <c r="G19">
        <v>5.813301999999999</v>
      </c>
      <c r="H19">
        <v>19.275149199999998</v>
      </c>
      <c r="I19">
        <f t="shared" si="2"/>
        <v>188.37429769999991</v>
      </c>
      <c r="J19">
        <f t="shared" si="2"/>
        <v>566.0414500999999</v>
      </c>
    </row>
    <row r="20" spans="1:10" ht="16.5">
      <c r="A20" t="s">
        <v>23</v>
      </c>
      <c r="B20">
        <v>13</v>
      </c>
      <c r="C20">
        <v>12</v>
      </c>
      <c r="D20" t="s">
        <v>26</v>
      </c>
      <c r="E20">
        <v>76.28478890000004</v>
      </c>
      <c r="F20">
        <v>218.19834660000004</v>
      </c>
      <c r="G20">
        <v>17.947169811320755</v>
      </c>
      <c r="H20">
        <v>55.412036130295476</v>
      </c>
      <c r="I20">
        <f t="shared" si="2"/>
        <v>94.2319587113208</v>
      </c>
      <c r="J20">
        <f t="shared" si="2"/>
        <v>273.6103827302955</v>
      </c>
    </row>
    <row r="21" spans="1:10" ht="16.5">
      <c r="A21" t="s">
        <v>23</v>
      </c>
      <c r="B21">
        <v>14</v>
      </c>
      <c r="C21">
        <v>13</v>
      </c>
      <c r="D21" t="s">
        <v>27</v>
      </c>
      <c r="E21">
        <v>187.12271570000004</v>
      </c>
      <c r="F21">
        <v>590.1184733000001</v>
      </c>
      <c r="G21">
        <v>0.32934709861160555</v>
      </c>
      <c r="H21">
        <v>1.5587549191883232</v>
      </c>
      <c r="I21">
        <f t="shared" si="2"/>
        <v>187.45206279861165</v>
      </c>
      <c r="J21">
        <f t="shared" si="2"/>
        <v>591.6772282191885</v>
      </c>
    </row>
    <row r="23" spans="1:10" ht="16.5">
      <c r="A23" t="s">
        <v>28</v>
      </c>
      <c r="B23">
        <v>8</v>
      </c>
      <c r="C23">
        <v>14</v>
      </c>
      <c r="D23" t="s">
        <v>29</v>
      </c>
      <c r="E23">
        <v>50.18461130000001</v>
      </c>
      <c r="F23">
        <v>93.00009590000003</v>
      </c>
      <c r="G23">
        <v>1.8807278854743323</v>
      </c>
      <c r="H23">
        <v>5.570169457510403</v>
      </c>
      <c r="I23">
        <f aca="true" t="shared" si="3" ref="I23:I30">E23+G23</f>
        <v>52.06533918547434</v>
      </c>
      <c r="J23">
        <f aca="true" t="shared" si="4" ref="J23:J30">F23+H23</f>
        <v>98.57026535751044</v>
      </c>
    </row>
    <row r="24" spans="1:10" ht="16.5">
      <c r="A24" t="s">
        <v>28</v>
      </c>
      <c r="B24">
        <v>9</v>
      </c>
      <c r="C24">
        <v>15</v>
      </c>
      <c r="D24" t="s">
        <v>30</v>
      </c>
      <c r="E24">
        <v>1.1790284000000015</v>
      </c>
      <c r="F24">
        <v>107.20862889999997</v>
      </c>
      <c r="G24">
        <v>0.47051600000000005</v>
      </c>
      <c r="H24">
        <v>0.5231260000000001</v>
      </c>
      <c r="I24">
        <f t="shared" si="3"/>
        <v>1.6495444000000017</v>
      </c>
      <c r="J24">
        <f t="shared" si="4"/>
        <v>107.73175489999997</v>
      </c>
    </row>
    <row r="25" spans="1:10" ht="16.5">
      <c r="A25" t="s">
        <v>28</v>
      </c>
      <c r="B25">
        <v>10</v>
      </c>
      <c r="C25">
        <v>16</v>
      </c>
      <c r="D25" t="s">
        <v>31</v>
      </c>
      <c r="E25">
        <v>168.80165780000002</v>
      </c>
      <c r="F25">
        <v>361.4283557</v>
      </c>
      <c r="G25">
        <v>8.86574</v>
      </c>
      <c r="H25">
        <v>24.86495</v>
      </c>
      <c r="I25">
        <f t="shared" si="3"/>
        <v>177.6673978</v>
      </c>
      <c r="J25">
        <f t="shared" si="4"/>
        <v>386.2933057</v>
      </c>
    </row>
    <row r="26" spans="1:10" ht="16.5">
      <c r="A26" t="s">
        <v>28</v>
      </c>
      <c r="B26">
        <v>17</v>
      </c>
      <c r="C26">
        <v>17</v>
      </c>
      <c r="D26" t="s">
        <v>32</v>
      </c>
      <c r="E26">
        <v>-2.7888351</v>
      </c>
      <c r="F26">
        <v>83.80751709999998</v>
      </c>
      <c r="G26">
        <v>0.23359</v>
      </c>
      <c r="H26">
        <v>1.4971</v>
      </c>
      <c r="I26">
        <f t="shared" si="3"/>
        <v>-2.5552451</v>
      </c>
      <c r="J26">
        <f t="shared" si="4"/>
        <v>85.30461709999999</v>
      </c>
    </row>
    <row r="27" spans="1:10" ht="16.5">
      <c r="A27" t="s">
        <v>28</v>
      </c>
      <c r="B27">
        <v>18</v>
      </c>
      <c r="C27">
        <v>18</v>
      </c>
      <c r="D27" t="s">
        <v>33</v>
      </c>
      <c r="E27">
        <v>4.167716399999998</v>
      </c>
      <c r="F27">
        <v>165.34755539999992</v>
      </c>
      <c r="G27">
        <v>17.56967496428</v>
      </c>
      <c r="H27">
        <v>57.9421029954</v>
      </c>
      <c r="I27">
        <f t="shared" si="3"/>
        <v>21.73739136428</v>
      </c>
      <c r="J27">
        <f t="shared" si="4"/>
        <v>223.28965839539993</v>
      </c>
    </row>
    <row r="28" spans="1:10" ht="16.5">
      <c r="A28" t="s">
        <v>28</v>
      </c>
      <c r="B28">
        <v>20</v>
      </c>
      <c r="C28">
        <v>19</v>
      </c>
      <c r="D28" t="s">
        <v>34</v>
      </c>
      <c r="E28">
        <v>-4.7065552</v>
      </c>
      <c r="F28">
        <v>34.374031</v>
      </c>
      <c r="G28">
        <v>23.87151707385338</v>
      </c>
      <c r="H28">
        <v>75.44162377749636</v>
      </c>
      <c r="I28">
        <f t="shared" si="3"/>
        <v>19.16496187385338</v>
      </c>
      <c r="J28">
        <f t="shared" si="4"/>
        <v>109.81565477749636</v>
      </c>
    </row>
    <row r="29" spans="1:10" ht="16.5">
      <c r="A29" t="s">
        <v>28</v>
      </c>
      <c r="B29">
        <v>21</v>
      </c>
      <c r="C29">
        <v>20</v>
      </c>
      <c r="D29" t="s">
        <v>35</v>
      </c>
      <c r="E29">
        <v>64.6000102</v>
      </c>
      <c r="F29">
        <v>131.9087445</v>
      </c>
      <c r="G29">
        <v>1.1640728609311999</v>
      </c>
      <c r="H29">
        <v>2.8036617298512</v>
      </c>
      <c r="I29">
        <f t="shared" si="3"/>
        <v>65.7640830609312</v>
      </c>
      <c r="J29">
        <f t="shared" si="4"/>
        <v>134.7124062298512</v>
      </c>
    </row>
    <row r="30" spans="3:10" ht="16.5">
      <c r="C30">
        <v>21</v>
      </c>
      <c r="D30" t="s">
        <v>36</v>
      </c>
      <c r="E30">
        <v>57.71696009999998</v>
      </c>
      <c r="F30">
        <v>114.57523019999998</v>
      </c>
      <c r="G30">
        <v>0.46745440000000005</v>
      </c>
      <c r="H30">
        <v>1.4862402000000001</v>
      </c>
      <c r="I30">
        <f t="shared" si="3"/>
        <v>58.18441449999998</v>
      </c>
      <c r="J30">
        <f t="shared" si="4"/>
        <v>116.06147039999998</v>
      </c>
    </row>
    <row r="32" spans="1:10" ht="16.5">
      <c r="A32" t="s">
        <v>37</v>
      </c>
      <c r="B32">
        <v>2</v>
      </c>
      <c r="C32">
        <v>22</v>
      </c>
      <c r="D32" t="s">
        <v>38</v>
      </c>
      <c r="E32">
        <v>175.95983329999999</v>
      </c>
      <c r="F32">
        <v>520.8832658999999</v>
      </c>
      <c r="G32">
        <v>0.0693399</v>
      </c>
      <c r="H32">
        <v>0.19439379999999998</v>
      </c>
      <c r="I32">
        <f aca="true" t="shared" si="5" ref="I32:J36">E32+G32</f>
        <v>176.02917319999997</v>
      </c>
      <c r="J32">
        <f t="shared" si="5"/>
        <v>521.0776596999998</v>
      </c>
    </row>
    <row r="33" spans="1:10" ht="16.5">
      <c r="A33" t="s">
        <v>37</v>
      </c>
      <c r="B33">
        <v>11</v>
      </c>
      <c r="C33">
        <v>23</v>
      </c>
      <c r="D33" t="s">
        <v>39</v>
      </c>
      <c r="E33">
        <v>47.83012239999999</v>
      </c>
      <c r="F33">
        <v>146.5768229</v>
      </c>
      <c r="G33">
        <v>0.026699893200427205</v>
      </c>
      <c r="H33">
        <v>0.08490566037735851</v>
      </c>
      <c r="I33">
        <f t="shared" si="5"/>
        <v>47.85682229320042</v>
      </c>
      <c r="J33">
        <f t="shared" si="5"/>
        <v>146.66172856037736</v>
      </c>
    </row>
    <row r="34" spans="1:10" ht="16.5">
      <c r="A34" t="s">
        <v>40</v>
      </c>
      <c r="B34">
        <v>24</v>
      </c>
      <c r="C34">
        <v>24</v>
      </c>
      <c r="D34" t="s">
        <v>41</v>
      </c>
      <c r="E34">
        <v>186.7712311</v>
      </c>
      <c r="F34">
        <v>611.4462741</v>
      </c>
      <c r="G34">
        <v>0.02282840868636525</v>
      </c>
      <c r="H34">
        <v>0.0793253826984692</v>
      </c>
      <c r="I34">
        <f t="shared" si="5"/>
        <v>186.79405950868636</v>
      </c>
      <c r="J34">
        <f t="shared" si="5"/>
        <v>611.5255994826985</v>
      </c>
    </row>
    <row r="35" spans="1:10" ht="16.5">
      <c r="A35" t="s">
        <v>40</v>
      </c>
      <c r="B35">
        <v>12</v>
      </c>
      <c r="C35">
        <v>25</v>
      </c>
      <c r="D35" t="s">
        <v>42</v>
      </c>
      <c r="E35">
        <v>457.7153042000001</v>
      </c>
      <c r="F35">
        <v>1435.9213498000001</v>
      </c>
      <c r="G35">
        <v>6.21199</v>
      </c>
      <c r="H35">
        <v>17.79725</v>
      </c>
      <c r="I35">
        <f t="shared" si="5"/>
        <v>463.9272942000001</v>
      </c>
      <c r="J35">
        <f t="shared" si="5"/>
        <v>1453.7185998000002</v>
      </c>
    </row>
    <row r="36" spans="1:10" ht="16.5">
      <c r="A36" t="s">
        <v>40</v>
      </c>
      <c r="B36">
        <v>19</v>
      </c>
      <c r="C36">
        <v>26</v>
      </c>
      <c r="D36" t="s">
        <v>43</v>
      </c>
      <c r="E36">
        <v>149.70506079999996</v>
      </c>
      <c r="F36">
        <v>477.4813161000001</v>
      </c>
      <c r="G36">
        <v>0.08132</v>
      </c>
      <c r="H36">
        <v>0.2086252</v>
      </c>
      <c r="I36">
        <f t="shared" si="5"/>
        <v>149.78638079999996</v>
      </c>
      <c r="J36">
        <f t="shared" si="5"/>
        <v>477.68994130000004</v>
      </c>
    </row>
    <row r="38" spans="4:13" ht="16.5">
      <c r="D38" t="s">
        <v>44</v>
      </c>
      <c r="E38">
        <f>SUM(E8:E36)</f>
        <v>2277.1014211</v>
      </c>
      <c r="F38">
        <f>SUM(F8:F36)</f>
        <v>7070.291731099999</v>
      </c>
      <c r="G38">
        <f>SUM(G8:G36)</f>
        <v>125.3374198428755</v>
      </c>
      <c r="H38">
        <f>SUM(H8:H36)</f>
        <v>389.0513298777875</v>
      </c>
      <c r="I38">
        <f>E38+G38</f>
        <v>2402.4388409428757</v>
      </c>
      <c r="J38">
        <f>F38+H38</f>
        <v>7459.343060977787</v>
      </c>
      <c r="M38" t="s">
        <v>45</v>
      </c>
    </row>
    <row r="40" ht="16.5">
      <c r="D40" t="s">
        <v>46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8"/>
  <sheetViews>
    <sheetView workbookViewId="0" topLeftCell="A1">
      <selection activeCell="A1" sqref="A1"/>
    </sheetView>
  </sheetViews>
  <sheetFormatPr defaultColWidth="8.88671875" defaultRowHeight="16.5"/>
  <sheetData>
    <row r="1" ht="16.5">
      <c r="C1" t="s">
        <v>0</v>
      </c>
    </row>
    <row r="2" ht="16.5">
      <c r="C2" t="s">
        <v>1</v>
      </c>
    </row>
    <row r="3" ht="16.5">
      <c r="C3" t="s">
        <v>47</v>
      </c>
    </row>
    <row r="5" spans="3:5" ht="16.5">
      <c r="C5" t="s">
        <v>4</v>
      </c>
      <c r="D5" t="s">
        <v>5</v>
      </c>
      <c r="E5" t="s">
        <v>48</v>
      </c>
    </row>
    <row r="6" spans="5:9" ht="16.5">
      <c r="E6" t="s">
        <v>7</v>
      </c>
      <c r="G6" t="s">
        <v>8</v>
      </c>
      <c r="I6" t="s">
        <v>9</v>
      </c>
    </row>
    <row r="7" spans="5:10" ht="16.5">
      <c r="E7" t="s">
        <v>49</v>
      </c>
      <c r="F7" t="s">
        <v>50</v>
      </c>
      <c r="G7" t="s">
        <v>49</v>
      </c>
      <c r="H7" t="s">
        <v>50</v>
      </c>
      <c r="I7" t="s">
        <v>49</v>
      </c>
      <c r="J7" t="s">
        <v>50</v>
      </c>
    </row>
    <row r="8" spans="1:10" ht="16.5">
      <c r="A8" t="s">
        <v>13</v>
      </c>
      <c r="B8">
        <v>1</v>
      </c>
      <c r="C8">
        <v>1</v>
      </c>
      <c r="D8" t="s">
        <v>14</v>
      </c>
      <c r="E8">
        <v>7758</v>
      </c>
      <c r="F8">
        <v>134.56</v>
      </c>
      <c r="G8">
        <v>2984</v>
      </c>
      <c r="H8">
        <v>14.52</v>
      </c>
      <c r="I8">
        <f>E8+G8</f>
        <v>10742</v>
      </c>
      <c r="J8">
        <v>101.36</v>
      </c>
    </row>
    <row r="9" spans="1:10" ht="16.5">
      <c r="A9" t="s">
        <v>13</v>
      </c>
      <c r="B9">
        <v>3</v>
      </c>
      <c r="C9">
        <v>2</v>
      </c>
      <c r="D9" t="s">
        <v>15</v>
      </c>
      <c r="E9">
        <v>96197</v>
      </c>
      <c r="F9">
        <v>92.12</v>
      </c>
      <c r="G9">
        <v>6112</v>
      </c>
      <c r="H9">
        <v>0.06</v>
      </c>
      <c r="I9">
        <f>E9+G9</f>
        <v>102309</v>
      </c>
      <c r="J9">
        <v>86.59</v>
      </c>
    </row>
    <row r="10" spans="1:10" ht="16.5">
      <c r="A10" t="s">
        <v>13</v>
      </c>
      <c r="B10">
        <v>5</v>
      </c>
      <c r="C10">
        <v>3</v>
      </c>
      <c r="D10" t="s">
        <v>16</v>
      </c>
      <c r="E10">
        <v>128188</v>
      </c>
      <c r="F10">
        <v>21.57</v>
      </c>
      <c r="G10">
        <v>4532</v>
      </c>
      <c r="H10">
        <v>0.19</v>
      </c>
      <c r="I10">
        <f aca="true" t="shared" si="0" ref="I10:I16">E10+G10</f>
        <v>132720</v>
      </c>
      <c r="J10">
        <v>20.75</v>
      </c>
    </row>
    <row r="11" spans="1:10" ht="16.5">
      <c r="A11" t="s">
        <v>13</v>
      </c>
      <c r="B11">
        <v>6</v>
      </c>
      <c r="C11">
        <v>4</v>
      </c>
      <c r="D11" t="s">
        <v>17</v>
      </c>
      <c r="E11">
        <v>100498</v>
      </c>
      <c r="F11">
        <v>29.36</v>
      </c>
      <c r="G11">
        <v>2255</v>
      </c>
      <c r="H11">
        <v>55.62</v>
      </c>
      <c r="I11">
        <f t="shared" si="0"/>
        <v>102753</v>
      </c>
      <c r="J11">
        <v>29.99</v>
      </c>
    </row>
    <row r="12" spans="1:10" ht="16.5">
      <c r="A12" t="s">
        <v>13</v>
      </c>
      <c r="B12">
        <v>23</v>
      </c>
      <c r="C12">
        <v>5</v>
      </c>
      <c r="D12" t="s">
        <v>18</v>
      </c>
      <c r="E12">
        <v>28563</v>
      </c>
      <c r="F12">
        <v>190.97</v>
      </c>
      <c r="G12">
        <v>2996</v>
      </c>
      <c r="H12">
        <v>159.99</v>
      </c>
      <c r="I12">
        <f t="shared" si="0"/>
        <v>31559</v>
      </c>
      <c r="J12">
        <v>188.35</v>
      </c>
    </row>
    <row r="13" spans="1:10" ht="16.5">
      <c r="A13" t="s">
        <v>13</v>
      </c>
      <c r="B13">
        <v>15</v>
      </c>
      <c r="C13">
        <v>6</v>
      </c>
      <c r="D13" t="s">
        <v>19</v>
      </c>
      <c r="E13">
        <v>65307</v>
      </c>
      <c r="F13">
        <v>55.93</v>
      </c>
      <c r="G13">
        <v>10991</v>
      </c>
      <c r="H13">
        <v>59.68</v>
      </c>
      <c r="I13">
        <f t="shared" si="0"/>
        <v>76298</v>
      </c>
      <c r="J13">
        <v>56.47</v>
      </c>
    </row>
    <row r="14" spans="3:10" ht="16.5">
      <c r="C14">
        <v>7</v>
      </c>
      <c r="D14" t="s">
        <v>20</v>
      </c>
      <c r="E14">
        <v>63182</v>
      </c>
      <c r="F14">
        <v>92.33</v>
      </c>
      <c r="G14">
        <v>11730</v>
      </c>
      <c r="H14">
        <v>0.76</v>
      </c>
      <c r="I14">
        <f t="shared" si="0"/>
        <v>74912</v>
      </c>
      <c r="J14">
        <v>78.63</v>
      </c>
    </row>
    <row r="15" spans="1:10" ht="16.5">
      <c r="A15" t="s">
        <v>13</v>
      </c>
      <c r="B15">
        <v>16</v>
      </c>
      <c r="C15">
        <v>8</v>
      </c>
      <c r="D15" t="s">
        <v>21</v>
      </c>
      <c r="E15">
        <v>102707</v>
      </c>
      <c r="F15">
        <v>52.05</v>
      </c>
      <c r="G15">
        <v>27461</v>
      </c>
      <c r="H15">
        <v>28.92</v>
      </c>
      <c r="I15">
        <f t="shared" si="0"/>
        <v>130168</v>
      </c>
      <c r="J15">
        <v>47.26</v>
      </c>
    </row>
    <row r="16" spans="1:10" ht="16.5">
      <c r="A16" t="s">
        <v>13</v>
      </c>
      <c r="B16">
        <v>22</v>
      </c>
      <c r="C16">
        <v>9</v>
      </c>
      <c r="D16" t="s">
        <v>22</v>
      </c>
      <c r="E16">
        <v>57133</v>
      </c>
      <c r="F16">
        <v>86.13</v>
      </c>
      <c r="G16">
        <v>9329</v>
      </c>
      <c r="H16">
        <v>85.95</v>
      </c>
      <c r="I16">
        <f t="shared" si="0"/>
        <v>66462</v>
      </c>
      <c r="J16">
        <v>86.11</v>
      </c>
    </row>
    <row r="18" spans="1:10" ht="16.5">
      <c r="A18" t="s">
        <v>23</v>
      </c>
      <c r="B18">
        <v>4</v>
      </c>
      <c r="C18">
        <v>10</v>
      </c>
      <c r="D18" t="s">
        <v>24</v>
      </c>
      <c r="E18">
        <v>82159</v>
      </c>
      <c r="F18">
        <v>58.99</v>
      </c>
      <c r="G18">
        <v>43649</v>
      </c>
      <c r="H18">
        <v>28.65</v>
      </c>
      <c r="I18">
        <f>E18+G18</f>
        <v>125808</v>
      </c>
      <c r="J18">
        <v>48.65</v>
      </c>
    </row>
    <row r="19" spans="1:10" ht="16.5">
      <c r="A19" t="s">
        <v>23</v>
      </c>
      <c r="B19">
        <v>7</v>
      </c>
      <c r="C19">
        <v>11</v>
      </c>
      <c r="D19" t="s">
        <v>25</v>
      </c>
      <c r="E19">
        <v>112051</v>
      </c>
      <c r="F19">
        <v>160.4</v>
      </c>
      <c r="G19">
        <v>92732</v>
      </c>
      <c r="H19">
        <v>6.58</v>
      </c>
      <c r="I19">
        <f>E19+G19</f>
        <v>204783</v>
      </c>
      <c r="J19">
        <v>89.32</v>
      </c>
    </row>
    <row r="20" spans="1:10" ht="16.5">
      <c r="A20" t="s">
        <v>23</v>
      </c>
      <c r="B20">
        <v>13</v>
      </c>
      <c r="C20">
        <v>12</v>
      </c>
      <c r="D20" t="s">
        <v>26</v>
      </c>
      <c r="E20">
        <v>46507</v>
      </c>
      <c r="F20">
        <v>154.09</v>
      </c>
      <c r="G20">
        <v>104630</v>
      </c>
      <c r="H20">
        <v>17.62</v>
      </c>
      <c r="I20">
        <f>E20+G20</f>
        <v>151137</v>
      </c>
      <c r="J20">
        <v>59.99</v>
      </c>
    </row>
    <row r="21" spans="1:10" ht="16.5">
      <c r="A21" t="s">
        <v>23</v>
      </c>
      <c r="B21">
        <v>14</v>
      </c>
      <c r="C21">
        <v>13</v>
      </c>
      <c r="D21" t="s">
        <v>27</v>
      </c>
      <c r="E21">
        <v>99398</v>
      </c>
      <c r="F21">
        <v>193.07</v>
      </c>
      <c r="G21">
        <v>93170</v>
      </c>
      <c r="H21">
        <v>0.55</v>
      </c>
      <c r="I21">
        <f>E21+G21</f>
        <v>192568</v>
      </c>
      <c r="J21">
        <v>100.29</v>
      </c>
    </row>
    <row r="23" spans="1:10" ht="16.5">
      <c r="A23" t="s">
        <v>28</v>
      </c>
      <c r="B23">
        <v>8</v>
      </c>
      <c r="C23">
        <v>14</v>
      </c>
      <c r="D23" t="s">
        <v>29</v>
      </c>
      <c r="E23">
        <v>20977</v>
      </c>
      <c r="F23">
        <v>145.37</v>
      </c>
      <c r="G23">
        <v>3811</v>
      </c>
      <c r="H23">
        <v>49.37</v>
      </c>
      <c r="I23">
        <f aca="true" t="shared" si="1" ref="I23:I30">E23+G23</f>
        <v>24788</v>
      </c>
      <c r="J23">
        <v>130.98</v>
      </c>
    </row>
    <row r="24" spans="1:10" ht="16.5">
      <c r="A24" t="s">
        <v>28</v>
      </c>
      <c r="B24">
        <v>9</v>
      </c>
      <c r="C24">
        <v>15</v>
      </c>
      <c r="D24" t="s">
        <v>30</v>
      </c>
      <c r="E24">
        <v>52600</v>
      </c>
      <c r="F24">
        <v>66.57</v>
      </c>
      <c r="G24">
        <v>12234</v>
      </c>
      <c r="H24">
        <v>1.42</v>
      </c>
      <c r="I24">
        <f t="shared" si="1"/>
        <v>64834</v>
      </c>
      <c r="J24">
        <v>54.43</v>
      </c>
    </row>
    <row r="25" spans="1:10" ht="16.5">
      <c r="A25" t="s">
        <v>28</v>
      </c>
      <c r="B25">
        <v>10</v>
      </c>
      <c r="C25">
        <v>16</v>
      </c>
      <c r="D25" t="s">
        <v>31</v>
      </c>
      <c r="E25">
        <v>70184</v>
      </c>
      <c r="F25">
        <v>171.54</v>
      </c>
      <c r="G25">
        <v>6736</v>
      </c>
      <c r="H25">
        <v>127.61</v>
      </c>
      <c r="I25">
        <f t="shared" si="1"/>
        <v>76920</v>
      </c>
      <c r="J25">
        <v>167.82</v>
      </c>
    </row>
    <row r="26" spans="1:10" ht="16.5">
      <c r="A26" t="s">
        <v>28</v>
      </c>
      <c r="B26">
        <v>17</v>
      </c>
      <c r="C26">
        <v>17</v>
      </c>
      <c r="D26" t="s">
        <v>32</v>
      </c>
      <c r="E26">
        <v>48320</v>
      </c>
      <c r="F26">
        <v>56.81</v>
      </c>
      <c r="G26">
        <v>6198</v>
      </c>
      <c r="H26">
        <v>8.09</v>
      </c>
      <c r="I26">
        <f t="shared" si="1"/>
        <v>54518</v>
      </c>
      <c r="J26">
        <v>51.38</v>
      </c>
    </row>
    <row r="27" spans="1:10" ht="16.5">
      <c r="A27" t="s">
        <v>28</v>
      </c>
      <c r="B27">
        <v>18</v>
      </c>
      <c r="C27">
        <v>18</v>
      </c>
      <c r="D27" t="s">
        <v>33</v>
      </c>
      <c r="E27">
        <v>104835</v>
      </c>
      <c r="F27">
        <v>51.73</v>
      </c>
      <c r="G27">
        <v>89333</v>
      </c>
      <c r="H27">
        <v>21.65</v>
      </c>
      <c r="I27">
        <f t="shared" si="1"/>
        <v>194168</v>
      </c>
      <c r="J27">
        <v>38.02</v>
      </c>
    </row>
    <row r="28" spans="1:10" ht="16.5">
      <c r="A28" t="s">
        <v>28</v>
      </c>
      <c r="B28">
        <v>20</v>
      </c>
      <c r="C28">
        <v>19</v>
      </c>
      <c r="D28" t="s">
        <v>34</v>
      </c>
      <c r="E28">
        <v>379544</v>
      </c>
      <c r="F28">
        <v>3.02</v>
      </c>
      <c r="G28">
        <v>59539</v>
      </c>
      <c r="H28">
        <v>41.15</v>
      </c>
      <c r="I28">
        <f t="shared" si="1"/>
        <v>439083</v>
      </c>
      <c r="J28">
        <v>8.32</v>
      </c>
    </row>
    <row r="29" spans="1:10" ht="16.5">
      <c r="A29" t="s">
        <v>28</v>
      </c>
      <c r="B29">
        <v>21</v>
      </c>
      <c r="C29">
        <v>20</v>
      </c>
      <c r="D29" t="s">
        <v>35</v>
      </c>
      <c r="E29">
        <v>73726</v>
      </c>
      <c r="F29">
        <v>59.56</v>
      </c>
      <c r="G29">
        <v>22072</v>
      </c>
      <c r="H29">
        <v>4.18</v>
      </c>
      <c r="I29">
        <f t="shared" si="1"/>
        <v>95798</v>
      </c>
      <c r="J29">
        <v>46.69</v>
      </c>
    </row>
    <row r="30" spans="3:10" ht="16.5">
      <c r="C30">
        <v>21</v>
      </c>
      <c r="D30" t="s">
        <v>36</v>
      </c>
      <c r="E30">
        <v>37947</v>
      </c>
      <c r="F30">
        <v>99.39</v>
      </c>
      <c r="G30">
        <v>15766</v>
      </c>
      <c r="H30">
        <v>3.1</v>
      </c>
      <c r="I30">
        <f t="shared" si="1"/>
        <v>53713</v>
      </c>
      <c r="J30">
        <v>71.12</v>
      </c>
    </row>
    <row r="32" spans="1:10" ht="16.5">
      <c r="A32" t="s">
        <v>37</v>
      </c>
      <c r="B32">
        <v>2</v>
      </c>
      <c r="C32">
        <v>22</v>
      </c>
      <c r="D32" t="s">
        <v>38</v>
      </c>
      <c r="E32">
        <v>170793</v>
      </c>
      <c r="F32">
        <v>89.85</v>
      </c>
      <c r="G32">
        <v>10435</v>
      </c>
      <c r="H32">
        <v>0.67</v>
      </c>
      <c r="I32">
        <f>E32+G32</f>
        <v>181228</v>
      </c>
      <c r="J32">
        <v>85.6</v>
      </c>
    </row>
    <row r="33" spans="1:10" ht="16.5">
      <c r="A33" t="s">
        <v>37</v>
      </c>
      <c r="B33">
        <v>11</v>
      </c>
      <c r="C33">
        <v>23</v>
      </c>
      <c r="D33" t="s">
        <v>39</v>
      </c>
      <c r="E33">
        <v>16957</v>
      </c>
      <c r="F33">
        <v>261.87</v>
      </c>
      <c r="G33">
        <v>1830</v>
      </c>
      <c r="H33">
        <v>1.55</v>
      </c>
      <c r="I33">
        <f>E33+G33</f>
        <v>18787</v>
      </c>
      <c r="J33">
        <v>238.66</v>
      </c>
    </row>
    <row r="34" spans="1:10" ht="16.5">
      <c r="A34" t="s">
        <v>40</v>
      </c>
      <c r="B34">
        <v>24</v>
      </c>
      <c r="C34">
        <v>24</v>
      </c>
      <c r="D34" t="s">
        <v>41</v>
      </c>
      <c r="E34">
        <v>347935</v>
      </c>
      <c r="F34">
        <v>57.95</v>
      </c>
      <c r="G34">
        <v>4328</v>
      </c>
      <c r="H34">
        <v>0.63</v>
      </c>
      <c r="I34">
        <f>E34+G34</f>
        <v>352263</v>
      </c>
      <c r="J34">
        <v>57.28</v>
      </c>
    </row>
    <row r="35" spans="1:10" ht="16.5">
      <c r="A35" t="s">
        <v>40</v>
      </c>
      <c r="B35">
        <v>12</v>
      </c>
      <c r="C35">
        <v>25</v>
      </c>
      <c r="D35" t="s">
        <v>42</v>
      </c>
      <c r="E35">
        <v>312874</v>
      </c>
      <c r="F35">
        <v>149.35</v>
      </c>
      <c r="G35">
        <v>6397</v>
      </c>
      <c r="H35">
        <v>97.4</v>
      </c>
      <c r="I35">
        <f>E35+G35</f>
        <v>319271</v>
      </c>
      <c r="J35">
        <v>148.38</v>
      </c>
    </row>
    <row r="36" spans="1:10" ht="16.5">
      <c r="A36" t="s">
        <v>40</v>
      </c>
      <c r="B36">
        <v>19</v>
      </c>
      <c r="C36">
        <v>26</v>
      </c>
      <c r="D36" t="s">
        <v>43</v>
      </c>
      <c r="E36">
        <v>191145</v>
      </c>
      <c r="F36">
        <v>76.83</v>
      </c>
      <c r="G36">
        <v>20763</v>
      </c>
      <c r="H36">
        <v>0.32</v>
      </c>
      <c r="I36">
        <f>E36+G36</f>
        <v>211908</v>
      </c>
      <c r="J36">
        <v>69.55</v>
      </c>
    </row>
    <row r="38" spans="4:10" ht="16.5">
      <c r="D38" t="s">
        <v>44</v>
      </c>
      <c r="E38">
        <f>SUM(E8:E36)</f>
        <v>2817485</v>
      </c>
      <c r="F38">
        <v>81.36</v>
      </c>
      <c r="G38">
        <f>SUM(G8:G36)</f>
        <v>672013</v>
      </c>
      <c r="H38">
        <v>19.09</v>
      </c>
      <c r="I38">
        <f>SUM(I8:I36)</f>
        <v>3489498</v>
      </c>
      <c r="J38">
        <v>69.53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6"/>
  <sheetViews>
    <sheetView workbookViewId="0" topLeftCell="A1">
      <selection activeCell="A1" sqref="A1"/>
    </sheetView>
  </sheetViews>
  <sheetFormatPr defaultColWidth="8.88671875" defaultRowHeight="16.5"/>
  <sheetData>
    <row r="1" ht="16.5">
      <c r="A1" t="s">
        <v>51</v>
      </c>
    </row>
    <row r="2" ht="16.5">
      <c r="A2" t="s">
        <v>52</v>
      </c>
    </row>
    <row r="3" ht="16.5">
      <c r="A3" t="s">
        <v>53</v>
      </c>
    </row>
    <row r="4" spans="1:15" ht="16.5">
      <c r="A4" t="s">
        <v>5</v>
      </c>
      <c r="B4" t="s">
        <v>54</v>
      </c>
      <c r="M4" t="s">
        <v>55</v>
      </c>
      <c r="N4" t="s">
        <v>56</v>
      </c>
      <c r="O4" t="s">
        <v>57</v>
      </c>
    </row>
    <row r="5" spans="2:17" ht="16.5">
      <c r="B5" t="s">
        <v>58</v>
      </c>
      <c r="C5" t="s">
        <v>59</v>
      </c>
      <c r="D5" t="s">
        <v>60</v>
      </c>
      <c r="E5" t="s">
        <v>61</v>
      </c>
      <c r="F5" t="s">
        <v>62</v>
      </c>
      <c r="G5" t="s">
        <v>63</v>
      </c>
      <c r="H5" t="s">
        <v>64</v>
      </c>
      <c r="I5" t="s">
        <v>65</v>
      </c>
      <c r="J5" t="s">
        <v>66</v>
      </c>
      <c r="K5" t="s">
        <v>67</v>
      </c>
      <c r="L5" t="s">
        <v>68</v>
      </c>
      <c r="O5" t="s">
        <v>69</v>
      </c>
      <c r="P5" t="s">
        <v>70</v>
      </c>
      <c r="Q5" t="s">
        <v>71</v>
      </c>
    </row>
    <row r="6" spans="1:17" ht="16.5">
      <c r="A6" t="s">
        <v>14</v>
      </c>
      <c r="B6">
        <v>286.23319820000006</v>
      </c>
      <c r="C6">
        <v>10.087451800000002</v>
      </c>
      <c r="D6">
        <v>7.056366399999999</v>
      </c>
      <c r="E6">
        <v>0</v>
      </c>
      <c r="F6">
        <v>0</v>
      </c>
      <c r="G6">
        <f>B6+C6-D6+E6-F6</f>
        <v>289.26428360000006</v>
      </c>
      <c r="H6">
        <v>274.46494730000006</v>
      </c>
      <c r="I6">
        <v>30.4293883</v>
      </c>
      <c r="J6">
        <v>21.5567967</v>
      </c>
      <c r="K6">
        <v>0</v>
      </c>
      <c r="L6">
        <v>0</v>
      </c>
      <c r="M6">
        <v>38.91</v>
      </c>
      <c r="N6">
        <v>38.51</v>
      </c>
      <c r="O6">
        <v>55.2</v>
      </c>
      <c r="P6">
        <v>63.01</v>
      </c>
      <c r="Q6">
        <v>70.26</v>
      </c>
    </row>
    <row r="7" spans="1:17" ht="16.5">
      <c r="A7" t="s">
        <v>15</v>
      </c>
      <c r="B7">
        <v>2791.3246904</v>
      </c>
      <c r="C7">
        <v>82.59860180000004</v>
      </c>
      <c r="D7">
        <v>61.890045099999995</v>
      </c>
      <c r="E7">
        <v>0</v>
      </c>
      <c r="F7">
        <v>0</v>
      </c>
      <c r="G7">
        <f>B7+C7-D7+E7-F7</f>
        <v>2812.0332470999997</v>
      </c>
      <c r="H7">
        <v>2670.1343035</v>
      </c>
      <c r="I7">
        <v>269.0876465</v>
      </c>
      <c r="J7">
        <v>199.8756677</v>
      </c>
      <c r="K7">
        <v>0.12186509999990464</v>
      </c>
      <c r="L7">
        <v>0</v>
      </c>
      <c r="M7">
        <v>64.04</v>
      </c>
      <c r="N7">
        <v>65.14</v>
      </c>
      <c r="O7">
        <v>52.45</v>
      </c>
      <c r="P7">
        <v>63.53</v>
      </c>
      <c r="Q7">
        <v>69.25</v>
      </c>
    </row>
    <row r="8" spans="1:17" ht="16.5">
      <c r="A8" t="s">
        <v>16</v>
      </c>
      <c r="B8">
        <v>2411.7594210999996</v>
      </c>
      <c r="C8">
        <v>27.481454799999998</v>
      </c>
      <c r="D8">
        <v>10.6744447</v>
      </c>
      <c r="E8">
        <v>0</v>
      </c>
      <c r="F8">
        <v>0</v>
      </c>
      <c r="G8">
        <f aca="true" t="shared" si="0" ref="G8:G14">B8+C8-D8+E8-F8</f>
        <v>2428.5664311999994</v>
      </c>
      <c r="H8">
        <v>2372.0749455</v>
      </c>
      <c r="I8">
        <v>82.40879949999999</v>
      </c>
      <c r="J8">
        <v>37.46813029999999</v>
      </c>
      <c r="K8">
        <v>0.14950009999960662</v>
      </c>
      <c r="L8">
        <v>0</v>
      </c>
      <c r="M8">
        <v>85.54</v>
      </c>
      <c r="N8">
        <v>86.1</v>
      </c>
      <c r="O8">
        <v>35.27</v>
      </c>
      <c r="P8">
        <v>41.83</v>
      </c>
      <c r="Q8">
        <v>46.34</v>
      </c>
    </row>
    <row r="9" spans="1:17" ht="16.5">
      <c r="A9" t="s">
        <v>17</v>
      </c>
      <c r="B9">
        <v>3524.788506399999</v>
      </c>
      <c r="C9">
        <v>31.526811700000003</v>
      </c>
      <c r="D9">
        <v>15.552196299999999</v>
      </c>
      <c r="E9">
        <v>0</v>
      </c>
      <c r="F9">
        <v>0</v>
      </c>
      <c r="G9">
        <f t="shared" si="0"/>
        <v>3540.7631217999988</v>
      </c>
      <c r="H9">
        <v>3476.7538133000003</v>
      </c>
      <c r="I9">
        <v>88.3029873</v>
      </c>
      <c r="J9">
        <v>53.303090700000006</v>
      </c>
      <c r="K9">
        <v>0.11648989999890327</v>
      </c>
      <c r="L9">
        <v>0</v>
      </c>
      <c r="M9">
        <v>81.47</v>
      </c>
      <c r="N9">
        <v>81.78</v>
      </c>
      <c r="O9">
        <v>34.3</v>
      </c>
      <c r="P9">
        <v>41.43</v>
      </c>
      <c r="Q9">
        <v>49.8</v>
      </c>
    </row>
    <row r="10" spans="1:17" ht="16.5">
      <c r="A10" t="s">
        <v>72</v>
      </c>
      <c r="B10">
        <v>1491.6550019</v>
      </c>
      <c r="C10">
        <v>61.2721747</v>
      </c>
      <c r="D10">
        <v>39.4652168</v>
      </c>
      <c r="E10">
        <v>0</v>
      </c>
      <c r="F10">
        <v>0</v>
      </c>
      <c r="G10">
        <f t="shared" si="0"/>
        <v>1513.4619598</v>
      </c>
      <c r="H10">
        <v>1434.4472726</v>
      </c>
      <c r="I10">
        <v>184.9960973</v>
      </c>
      <c r="J10">
        <v>127.9331782</v>
      </c>
      <c r="K10">
        <v>0.28391790000021455</v>
      </c>
      <c r="L10">
        <v>0</v>
      </c>
      <c r="M10">
        <v>39.23</v>
      </c>
      <c r="N10">
        <v>39.08</v>
      </c>
      <c r="O10">
        <v>62.93</v>
      </c>
      <c r="P10">
        <v>67.14</v>
      </c>
      <c r="Q10">
        <v>77.68</v>
      </c>
    </row>
    <row r="11" spans="1:17" ht="16.5">
      <c r="A11" t="s">
        <v>19</v>
      </c>
      <c r="B11">
        <v>2354.5012898</v>
      </c>
      <c r="C11">
        <v>36.604066</v>
      </c>
      <c r="D11">
        <v>14.827373100000003</v>
      </c>
      <c r="E11">
        <v>0</v>
      </c>
      <c r="F11">
        <v>0</v>
      </c>
      <c r="G11">
        <f t="shared" si="0"/>
        <v>2376.2779827</v>
      </c>
      <c r="H11">
        <v>2297.6288693999995</v>
      </c>
      <c r="I11">
        <v>109.4002741</v>
      </c>
      <c r="J11">
        <v>52.51278160000001</v>
      </c>
      <c r="K11">
        <v>0.060652399999797345</v>
      </c>
      <c r="L11">
        <v>0</v>
      </c>
      <c r="M11">
        <v>79.77</v>
      </c>
      <c r="N11">
        <v>80.1</v>
      </c>
      <c r="O11">
        <v>31.28</v>
      </c>
      <c r="P11">
        <v>37.64</v>
      </c>
      <c r="Q11">
        <v>43.71</v>
      </c>
    </row>
    <row r="12" spans="1:17" ht="16.5">
      <c r="A12" t="s">
        <v>20</v>
      </c>
      <c r="B12">
        <v>3475.694886400001</v>
      </c>
      <c r="C12">
        <v>57.575059700000004</v>
      </c>
      <c r="D12">
        <v>17.684244899999996</v>
      </c>
      <c r="E12">
        <v>0</v>
      </c>
      <c r="F12">
        <v>0</v>
      </c>
      <c r="G12">
        <f t="shared" si="0"/>
        <v>3515.585701200001</v>
      </c>
      <c r="H12">
        <v>3375.5016742</v>
      </c>
      <c r="I12">
        <v>175.50478689999997</v>
      </c>
      <c r="J12">
        <v>63.6019325</v>
      </c>
      <c r="K12">
        <v>0.11639450000047684</v>
      </c>
      <c r="L12">
        <v>0</v>
      </c>
      <c r="M12">
        <v>84.5</v>
      </c>
      <c r="N12">
        <v>84.75</v>
      </c>
      <c r="O12">
        <v>22.09</v>
      </c>
      <c r="P12">
        <v>29.79</v>
      </c>
      <c r="Q12">
        <v>30.3</v>
      </c>
    </row>
    <row r="13" spans="1:17" ht="16.5">
      <c r="A13" t="s">
        <v>21</v>
      </c>
      <c r="B13">
        <v>2181.8202884</v>
      </c>
      <c r="C13">
        <v>52.780600199999995</v>
      </c>
      <c r="D13">
        <v>29.581123599999998</v>
      </c>
      <c r="E13">
        <v>0</v>
      </c>
      <c r="F13">
        <v>0</v>
      </c>
      <c r="G13">
        <f t="shared" si="0"/>
        <v>2205.0197650000005</v>
      </c>
      <c r="H13">
        <v>2114.1227215</v>
      </c>
      <c r="I13">
        <v>161.5775755</v>
      </c>
      <c r="J13">
        <v>101.417897</v>
      </c>
      <c r="K13">
        <v>0.15240909999996424</v>
      </c>
      <c r="L13">
        <v>0</v>
      </c>
      <c r="M13">
        <v>61.49</v>
      </c>
      <c r="N13">
        <v>61.81</v>
      </c>
      <c r="O13">
        <v>48.51</v>
      </c>
      <c r="P13">
        <v>55.66</v>
      </c>
      <c r="Q13">
        <v>62.84</v>
      </c>
    </row>
    <row r="14" spans="1:17" ht="16.5">
      <c r="A14" t="s">
        <v>22</v>
      </c>
      <c r="B14">
        <v>3132.2715948</v>
      </c>
      <c r="C14">
        <v>62.72492469999999</v>
      </c>
      <c r="D14">
        <v>44.96551349999999</v>
      </c>
      <c r="E14">
        <v>0</v>
      </c>
      <c r="F14">
        <v>0</v>
      </c>
      <c r="G14">
        <f t="shared" si="0"/>
        <v>3150.031006</v>
      </c>
      <c r="H14">
        <v>3062.5207683</v>
      </c>
      <c r="I14">
        <v>181.9013782</v>
      </c>
      <c r="J14">
        <v>148.42083970000002</v>
      </c>
      <c r="K14">
        <v>1.1743339999997615</v>
      </c>
      <c r="L14">
        <v>0</v>
      </c>
      <c r="M14">
        <v>48.82</v>
      </c>
      <c r="N14">
        <v>48.9</v>
      </c>
      <c r="O14">
        <v>58.58</v>
      </c>
      <c r="P14">
        <v>66.87</v>
      </c>
      <c r="Q14">
        <v>74.15</v>
      </c>
    </row>
    <row r="16" spans="1:17" ht="16.5">
      <c r="A16" t="s">
        <v>24</v>
      </c>
      <c r="B16">
        <v>2039.4274662999997</v>
      </c>
      <c r="C16">
        <v>51.345629699999996</v>
      </c>
      <c r="D16">
        <v>43.43342809999999</v>
      </c>
      <c r="E16">
        <v>0</v>
      </c>
      <c r="F16">
        <v>0</v>
      </c>
      <c r="G16">
        <f>B16+C16-D16+E16-F16</f>
        <v>2047.3396678999995</v>
      </c>
      <c r="H16">
        <v>1986.7442759000003</v>
      </c>
      <c r="I16">
        <v>147.6404892</v>
      </c>
      <c r="J16">
        <v>126.82475149999999</v>
      </c>
      <c r="K16">
        <v>0.050008399999439714</v>
      </c>
      <c r="L16">
        <v>0.5902227999999999</v>
      </c>
      <c r="M16">
        <v>53.67</v>
      </c>
      <c r="N16">
        <v>54.42</v>
      </c>
      <c r="O16">
        <v>69.07</v>
      </c>
      <c r="P16">
        <v>74.33</v>
      </c>
      <c r="Q16">
        <v>81.92</v>
      </c>
    </row>
    <row r="17" spans="1:17" ht="16.5">
      <c r="A17" t="s">
        <v>25</v>
      </c>
      <c r="B17">
        <v>2099.7521332</v>
      </c>
      <c r="C17">
        <v>182.56099569999992</v>
      </c>
      <c r="D17">
        <v>159.84491029999998</v>
      </c>
      <c r="E17">
        <v>0</v>
      </c>
      <c r="F17">
        <v>1.1778208000000001</v>
      </c>
      <c r="G17">
        <f>B17+C17-D17+E17-F17</f>
        <v>2121.2903978000004</v>
      </c>
      <c r="H17">
        <v>1928.2297884</v>
      </c>
      <c r="I17">
        <v>546.7663008999999</v>
      </c>
      <c r="J17">
        <v>472.77538560000005</v>
      </c>
      <c r="K17">
        <v>0.25815659999996426</v>
      </c>
      <c r="L17">
        <v>3.2077118</v>
      </c>
      <c r="M17">
        <v>25.92</v>
      </c>
      <c r="N17">
        <v>25.38</v>
      </c>
      <c r="O17">
        <v>74.36</v>
      </c>
      <c r="P17">
        <v>79.35</v>
      </c>
      <c r="Q17">
        <v>83.41</v>
      </c>
    </row>
    <row r="18" spans="1:17" ht="16.5">
      <c r="A18" t="s">
        <v>73</v>
      </c>
      <c r="B18">
        <v>5944.9270671</v>
      </c>
      <c r="C18">
        <v>76.28478890000004</v>
      </c>
      <c r="D18">
        <v>62.9332855</v>
      </c>
      <c r="E18">
        <v>0</v>
      </c>
      <c r="F18">
        <v>5.3692852</v>
      </c>
      <c r="G18">
        <f>B18+C18-D18+E18-F18</f>
        <v>5952.9092853</v>
      </c>
      <c r="H18">
        <v>5859.671654799999</v>
      </c>
      <c r="I18">
        <v>218.19834660000004</v>
      </c>
      <c r="J18">
        <v>198.23136739999998</v>
      </c>
      <c r="K18">
        <v>0.30625999999761583</v>
      </c>
      <c r="L18">
        <v>5.5724997</v>
      </c>
      <c r="M18">
        <v>61.69</v>
      </c>
      <c r="N18">
        <v>62.34</v>
      </c>
      <c r="O18">
        <v>43.08</v>
      </c>
      <c r="P18">
        <v>78.53</v>
      </c>
      <c r="Q18">
        <v>81.36</v>
      </c>
    </row>
    <row r="19" spans="1:17" ht="16.5">
      <c r="A19" t="s">
        <v>27</v>
      </c>
      <c r="B19">
        <v>4742.827152499999</v>
      </c>
      <c r="C19">
        <v>187.12271570000004</v>
      </c>
      <c r="D19">
        <v>191.7989133</v>
      </c>
      <c r="E19">
        <v>0</v>
      </c>
      <c r="F19">
        <v>0.9441210000000001</v>
      </c>
      <c r="G19">
        <f>B19+C19-D19+E19-F19</f>
        <v>4737.206833899999</v>
      </c>
      <c r="H19">
        <v>4581.2603654</v>
      </c>
      <c r="I19">
        <v>590.1184733000001</v>
      </c>
      <c r="J19">
        <v>562.2625381</v>
      </c>
      <c r="K19">
        <v>0.3929562999999523</v>
      </c>
      <c r="L19">
        <v>1.1367893</v>
      </c>
      <c r="M19">
        <v>23.54</v>
      </c>
      <c r="N19">
        <v>23.51</v>
      </c>
      <c r="O19">
        <v>79.53</v>
      </c>
      <c r="P19">
        <v>85.19</v>
      </c>
      <c r="Q19">
        <v>86.67</v>
      </c>
    </row>
    <row r="21" spans="1:17" ht="16.5">
      <c r="A21" t="s">
        <v>29</v>
      </c>
      <c r="B21">
        <v>911.7787176999999</v>
      </c>
      <c r="C21">
        <v>50.18461130000001</v>
      </c>
      <c r="D21">
        <v>32.4554798</v>
      </c>
      <c r="E21">
        <v>0</v>
      </c>
      <c r="F21">
        <v>2.3132569</v>
      </c>
      <c r="G21">
        <f aca="true" t="shared" si="1" ref="G21:G28">B21+C21-D21+E21-F21</f>
        <v>927.1945922999998</v>
      </c>
      <c r="H21">
        <v>851.3011203000002</v>
      </c>
      <c r="I21">
        <v>93.00009590000003</v>
      </c>
      <c r="J21">
        <v>133.2332066</v>
      </c>
      <c r="K21">
        <v>0.2535707000000775</v>
      </c>
      <c r="L21">
        <v>8.4820035</v>
      </c>
      <c r="M21">
        <v>20.99</v>
      </c>
      <c r="N21">
        <v>19.92</v>
      </c>
      <c r="O21">
        <v>61.89</v>
      </c>
      <c r="P21">
        <v>75.49</v>
      </c>
      <c r="Q21">
        <v>79.59</v>
      </c>
    </row>
    <row r="22" spans="1:17" ht="16.5">
      <c r="A22" t="s">
        <v>30</v>
      </c>
      <c r="B22">
        <v>439.9396283999999</v>
      </c>
      <c r="C22">
        <v>1.1790284000000015</v>
      </c>
      <c r="D22">
        <v>56.88283199999999</v>
      </c>
      <c r="E22">
        <v>0</v>
      </c>
      <c r="F22">
        <v>0.010477</v>
      </c>
      <c r="G22">
        <f t="shared" si="1"/>
        <v>384.2253477999999</v>
      </c>
      <c r="H22">
        <v>358.5612881</v>
      </c>
      <c r="I22">
        <v>107.20862889999997</v>
      </c>
      <c r="J22">
        <v>188.8513836</v>
      </c>
      <c r="K22">
        <v>0.8742109999999403</v>
      </c>
      <c r="L22">
        <v>0.3466934</v>
      </c>
      <c r="M22">
        <v>9.28</v>
      </c>
      <c r="N22">
        <v>8.9</v>
      </c>
      <c r="O22">
        <v>78</v>
      </c>
      <c r="P22">
        <v>72.8</v>
      </c>
      <c r="Q22">
        <v>89.99</v>
      </c>
    </row>
    <row r="23" spans="1:17" ht="16.5">
      <c r="A23" t="s">
        <v>31</v>
      </c>
      <c r="B23">
        <v>2298.1607943</v>
      </c>
      <c r="C23">
        <v>168.80165780000002</v>
      </c>
      <c r="D23">
        <v>134.28833980000002</v>
      </c>
      <c r="E23">
        <v>0</v>
      </c>
      <c r="F23">
        <v>0</v>
      </c>
      <c r="G23">
        <f t="shared" si="1"/>
        <v>2332.6741123</v>
      </c>
      <c r="H23">
        <v>2147.2584272999998</v>
      </c>
      <c r="I23">
        <v>361.4283557</v>
      </c>
      <c r="J23">
        <v>342.9787972000001</v>
      </c>
      <c r="K23">
        <v>1.5375981999993324</v>
      </c>
      <c r="L23">
        <v>0</v>
      </c>
      <c r="M23">
        <v>30.96</v>
      </c>
      <c r="N23">
        <v>29.96</v>
      </c>
      <c r="O23">
        <v>73.33</v>
      </c>
      <c r="P23">
        <v>75.85</v>
      </c>
      <c r="Q23">
        <v>87.03</v>
      </c>
    </row>
    <row r="24" spans="1:17" ht="16.5">
      <c r="A24" t="s">
        <v>32</v>
      </c>
      <c r="B24">
        <v>355.40944379999996</v>
      </c>
      <c r="C24">
        <v>-2.7888351</v>
      </c>
      <c r="D24">
        <v>31.413335</v>
      </c>
      <c r="E24">
        <v>0</v>
      </c>
      <c r="F24">
        <v>4.5315089</v>
      </c>
      <c r="G24">
        <f t="shared" si="1"/>
        <v>316.6757647999999</v>
      </c>
      <c r="H24">
        <v>293.09271469999993</v>
      </c>
      <c r="I24">
        <v>83.80751709999998</v>
      </c>
      <c r="J24">
        <v>121.77213130000001</v>
      </c>
      <c r="K24">
        <v>0.27592470000009983</v>
      </c>
      <c r="L24">
        <v>6.629352900000001</v>
      </c>
      <c r="M24">
        <v>1.38</v>
      </c>
      <c r="N24">
        <v>1.28</v>
      </c>
      <c r="O24">
        <v>74.26</v>
      </c>
      <c r="P24">
        <v>49.19</v>
      </c>
      <c r="Q24">
        <v>88.49</v>
      </c>
    </row>
    <row r="25" spans="1:17" ht="16.5">
      <c r="A25" t="s">
        <v>33</v>
      </c>
      <c r="B25">
        <v>1433.9046818000004</v>
      </c>
      <c r="C25">
        <v>4.167716399999998</v>
      </c>
      <c r="D25">
        <v>91.2404675</v>
      </c>
      <c r="E25">
        <v>0</v>
      </c>
      <c r="F25">
        <v>2.1744423999999998</v>
      </c>
      <c r="G25">
        <f t="shared" si="1"/>
        <v>1344.6574883000003</v>
      </c>
      <c r="H25">
        <v>1285.7075833</v>
      </c>
      <c r="I25">
        <v>165.34755539999992</v>
      </c>
      <c r="J25">
        <v>232.1808962</v>
      </c>
      <c r="K25">
        <v>0.5064101000000536</v>
      </c>
      <c r="L25">
        <v>5.946711799999999</v>
      </c>
      <c r="M25">
        <v>13.02</v>
      </c>
      <c r="N25">
        <v>12.66</v>
      </c>
      <c r="O25">
        <v>66.37</v>
      </c>
      <c r="P25">
        <v>77.56</v>
      </c>
      <c r="Q25">
        <v>86.42</v>
      </c>
    </row>
    <row r="26" spans="1:17" ht="16.5">
      <c r="A26" t="s">
        <v>34</v>
      </c>
      <c r="B26">
        <v>4948.746348299999</v>
      </c>
      <c r="C26">
        <v>-4.7065552</v>
      </c>
      <c r="D26">
        <v>15.186950799999998</v>
      </c>
      <c r="E26">
        <v>0</v>
      </c>
      <c r="F26">
        <v>0</v>
      </c>
      <c r="G26">
        <f t="shared" si="1"/>
        <v>4928.852842299999</v>
      </c>
      <c r="H26">
        <v>4910.7897186</v>
      </c>
      <c r="I26">
        <v>34.374031</v>
      </c>
      <c r="J26">
        <v>62.8083871</v>
      </c>
      <c r="K26">
        <v>0.1031305999994278</v>
      </c>
      <c r="L26">
        <v>0.815282</v>
      </c>
      <c r="M26">
        <v>70.25</v>
      </c>
      <c r="N26">
        <v>70.6</v>
      </c>
      <c r="O26">
        <v>74.22</v>
      </c>
      <c r="P26">
        <v>15.25</v>
      </c>
      <c r="Q26">
        <v>74.32</v>
      </c>
    </row>
    <row r="27" spans="1:17" ht="16.5">
      <c r="A27" t="s">
        <v>74</v>
      </c>
      <c r="B27">
        <v>2685.7508269000004</v>
      </c>
      <c r="C27">
        <v>64.6000102</v>
      </c>
      <c r="D27">
        <v>22.85925</v>
      </c>
      <c r="E27">
        <v>0</v>
      </c>
      <c r="F27">
        <v>5.525201900000001</v>
      </c>
      <c r="G27">
        <f t="shared" si="1"/>
        <v>2721.9663852000003</v>
      </c>
      <c r="H27">
        <v>2634.1282418</v>
      </c>
      <c r="I27">
        <v>131.9087445</v>
      </c>
      <c r="J27">
        <v>88.5233022</v>
      </c>
      <c r="K27">
        <v>1.1712733999997378</v>
      </c>
      <c r="L27">
        <v>12.934678400000001</v>
      </c>
      <c r="M27">
        <v>59.52</v>
      </c>
      <c r="N27">
        <v>59.4</v>
      </c>
      <c r="O27">
        <v>37.42</v>
      </c>
      <c r="P27">
        <v>64.99</v>
      </c>
      <c r="Q27">
        <v>51.44</v>
      </c>
    </row>
    <row r="28" spans="1:17" ht="16.5">
      <c r="A28" t="s">
        <v>75</v>
      </c>
      <c r="B28">
        <v>870.3578469</v>
      </c>
      <c r="C28">
        <v>57.71696009999998</v>
      </c>
      <c r="D28">
        <v>38.93810919999999</v>
      </c>
      <c r="E28">
        <v>0</v>
      </c>
      <c r="F28">
        <v>0.0043562</v>
      </c>
      <c r="G28">
        <f t="shared" si="1"/>
        <v>889.1323416</v>
      </c>
      <c r="H28">
        <v>813.7063135000001</v>
      </c>
      <c r="I28">
        <v>114.57523019999998</v>
      </c>
      <c r="J28">
        <v>108.6120854</v>
      </c>
      <c r="K28">
        <v>0.7779998999997974</v>
      </c>
      <c r="L28">
        <v>0.0644056</v>
      </c>
      <c r="M28">
        <v>31.63</v>
      </c>
      <c r="N28">
        <v>30.31</v>
      </c>
      <c r="O28">
        <v>27.16</v>
      </c>
      <c r="P28">
        <v>68.34</v>
      </c>
      <c r="Q28">
        <v>51.16</v>
      </c>
    </row>
    <row r="30" spans="1:17" ht="16.5">
      <c r="A30" t="s">
        <v>38</v>
      </c>
      <c r="B30">
        <v>2786.4915641</v>
      </c>
      <c r="C30">
        <v>175.95983329999999</v>
      </c>
      <c r="D30">
        <v>259.0969569</v>
      </c>
      <c r="E30">
        <v>0</v>
      </c>
      <c r="F30">
        <v>0</v>
      </c>
      <c r="G30">
        <f aca="true" t="shared" si="2" ref="G30:G36">B30+C30-D30+E30-F30</f>
        <v>2703.3544405</v>
      </c>
      <c r="H30">
        <v>2433.3231220999996</v>
      </c>
      <c r="I30">
        <v>520.8832658999999</v>
      </c>
      <c r="J30">
        <v>515.8852517</v>
      </c>
      <c r="K30">
        <v>0.4385270999997854</v>
      </c>
      <c r="L30">
        <v>0</v>
      </c>
      <c r="M30">
        <v>41.63</v>
      </c>
      <c r="N30">
        <v>40.8</v>
      </c>
      <c r="O30">
        <v>58.04</v>
      </c>
      <c r="P30">
        <v>64.7</v>
      </c>
      <c r="Q30">
        <v>76.93</v>
      </c>
    </row>
    <row r="31" spans="1:17" ht="16.5">
      <c r="A31" t="s">
        <v>39</v>
      </c>
      <c r="B31">
        <v>616.2914383</v>
      </c>
      <c r="C31">
        <v>47.83012239999999</v>
      </c>
      <c r="D31">
        <v>38.488919700000004</v>
      </c>
      <c r="E31">
        <v>0</v>
      </c>
      <c r="F31">
        <v>-0.0022009</v>
      </c>
      <c r="G31">
        <f t="shared" si="2"/>
        <v>625.6348419</v>
      </c>
      <c r="H31">
        <v>574.9242006000001</v>
      </c>
      <c r="I31">
        <v>146.5768229</v>
      </c>
      <c r="J31">
        <v>121.1224706</v>
      </c>
      <c r="K31">
        <v>0.13628910000011324</v>
      </c>
      <c r="L31">
        <v>-0.014286699999999998</v>
      </c>
      <c r="M31">
        <v>26.58</v>
      </c>
      <c r="N31">
        <v>26.06</v>
      </c>
      <c r="O31">
        <v>75.3</v>
      </c>
      <c r="P31">
        <v>80.82</v>
      </c>
      <c r="Q31">
        <v>87.99</v>
      </c>
    </row>
    <row r="32" spans="1:17" ht="16.5">
      <c r="A32" t="s">
        <v>41</v>
      </c>
      <c r="B32">
        <v>3363.9665290999997</v>
      </c>
      <c r="C32">
        <v>186.7712311</v>
      </c>
      <c r="D32">
        <v>210.43627019999997</v>
      </c>
      <c r="E32">
        <v>0</v>
      </c>
      <c r="F32">
        <v>0</v>
      </c>
      <c r="G32">
        <f t="shared" si="2"/>
        <v>3340.30149</v>
      </c>
      <c r="H32">
        <v>3075.9232511</v>
      </c>
      <c r="I32">
        <v>611.4462741</v>
      </c>
      <c r="J32">
        <v>603.2393834</v>
      </c>
      <c r="K32">
        <v>1.089340599999428</v>
      </c>
      <c r="L32">
        <v>0</v>
      </c>
      <c r="M32">
        <v>41.74</v>
      </c>
      <c r="N32">
        <v>41.9</v>
      </c>
      <c r="O32">
        <v>70.55</v>
      </c>
      <c r="P32">
        <v>79.22</v>
      </c>
      <c r="Q32">
        <v>86.23</v>
      </c>
    </row>
    <row r="33" spans="1:17" ht="16.5">
      <c r="A33" t="s">
        <v>42</v>
      </c>
      <c r="B33">
        <v>1614.3505736999998</v>
      </c>
      <c r="C33">
        <v>457.7153042000001</v>
      </c>
      <c r="D33">
        <v>497.35056739999993</v>
      </c>
      <c r="E33">
        <v>0</v>
      </c>
      <c r="F33">
        <v>2.2775742</v>
      </c>
      <c r="G33">
        <f t="shared" si="2"/>
        <v>1572.4377363000003</v>
      </c>
      <c r="H33">
        <v>1080.4196742</v>
      </c>
      <c r="I33">
        <v>1435.9213498000001</v>
      </c>
      <c r="J33">
        <v>1331.7509224</v>
      </c>
      <c r="K33">
        <v>1.153858899999559</v>
      </c>
      <c r="L33">
        <v>4.1630104</v>
      </c>
      <c r="M33">
        <v>8.72</v>
      </c>
      <c r="N33">
        <v>5.99</v>
      </c>
      <c r="O33">
        <v>81.08</v>
      </c>
      <c r="P33">
        <v>89.32</v>
      </c>
      <c r="Q33">
        <v>94.56</v>
      </c>
    </row>
    <row r="34" spans="1:17" ht="16.5">
      <c r="A34" t="s">
        <v>43</v>
      </c>
      <c r="B34">
        <v>1344.9697557999998</v>
      </c>
      <c r="C34">
        <v>149.70506079999996</v>
      </c>
      <c r="D34">
        <v>146.4054541</v>
      </c>
      <c r="E34">
        <v>0</v>
      </c>
      <c r="F34">
        <v>0.5931955999999999</v>
      </c>
      <c r="G34">
        <f t="shared" si="2"/>
        <v>1347.6761668999998</v>
      </c>
      <c r="H34">
        <v>1167.7978311</v>
      </c>
      <c r="I34">
        <v>477.4813161000001</v>
      </c>
      <c r="J34">
        <v>437.49966379999995</v>
      </c>
      <c r="K34">
        <v>1.0577840000000596</v>
      </c>
      <c r="L34">
        <v>13.381588200000001</v>
      </c>
      <c r="M34">
        <v>14.24</v>
      </c>
      <c r="N34">
        <v>13.04</v>
      </c>
      <c r="O34">
        <v>75.75</v>
      </c>
      <c r="P34">
        <v>84.75</v>
      </c>
      <c r="Q34">
        <v>91.82</v>
      </c>
    </row>
    <row r="36" spans="1:17" ht="16.5">
      <c r="A36" t="s">
        <v>44</v>
      </c>
      <c r="B36">
        <f aca="true" t="shared" si="3" ref="B36:L36">SUM(B6:B35)</f>
        <v>60147.1008456</v>
      </c>
      <c r="C36">
        <f t="shared" si="3"/>
        <v>2277.1014211</v>
      </c>
      <c r="D36">
        <f t="shared" si="3"/>
        <v>2274.749994</v>
      </c>
      <c r="E36">
        <f t="shared" si="3"/>
        <v>0</v>
      </c>
      <c r="F36">
        <f t="shared" si="3"/>
        <v>24.919039200000007</v>
      </c>
      <c r="G36">
        <f t="shared" si="2"/>
        <v>60124.5332335</v>
      </c>
      <c r="H36">
        <f t="shared" si="3"/>
        <v>57060.48888679998</v>
      </c>
      <c r="I36">
        <f t="shared" si="3"/>
        <v>7070.291731099999</v>
      </c>
      <c r="J36">
        <f t="shared" si="3"/>
        <v>6454.642238500001</v>
      </c>
      <c r="K36">
        <f t="shared" si="3"/>
        <v>12.558862599993011</v>
      </c>
      <c r="L36">
        <f t="shared" si="3"/>
        <v>63.256663100000004</v>
      </c>
      <c r="M36">
        <v>32.54</v>
      </c>
      <c r="N36">
        <v>32.19</v>
      </c>
      <c r="O36">
        <v>67.99</v>
      </c>
      <c r="P36">
        <v>75.69</v>
      </c>
      <c r="Q36">
        <v>82.8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8"/>
  <sheetViews>
    <sheetView workbookViewId="0" topLeftCell="A1">
      <selection activeCell="A1" sqref="A1"/>
    </sheetView>
  </sheetViews>
  <sheetFormatPr defaultColWidth="8.88671875" defaultRowHeight="16.5"/>
  <sheetData>
    <row r="1" ht="16.5">
      <c r="A1" t="s">
        <v>76</v>
      </c>
    </row>
    <row r="2" ht="16.5">
      <c r="A2" t="s">
        <v>77</v>
      </c>
    </row>
    <row r="3" ht="16.5">
      <c r="A3" t="s">
        <v>78</v>
      </c>
    </row>
    <row r="5" spans="1:12" ht="16.5">
      <c r="A5" t="s">
        <v>5</v>
      </c>
      <c r="B5" t="s">
        <v>79</v>
      </c>
      <c r="G5" t="s">
        <v>80</v>
      </c>
      <c r="L5" t="s">
        <v>81</v>
      </c>
    </row>
    <row r="6" spans="2:6" ht="16.5">
      <c r="B6" t="s">
        <v>82</v>
      </c>
      <c r="C6" t="s">
        <v>83</v>
      </c>
      <c r="D6" t="s">
        <v>84</v>
      </c>
      <c r="E6" t="s">
        <v>85</v>
      </c>
      <c r="F6" t="s">
        <v>44</v>
      </c>
    </row>
    <row r="7" spans="7:16" ht="16.5">
      <c r="G7" t="s">
        <v>86</v>
      </c>
      <c r="H7" t="s">
        <v>83</v>
      </c>
      <c r="I7" t="s">
        <v>84</v>
      </c>
      <c r="J7" t="s">
        <v>87</v>
      </c>
      <c r="K7" t="s">
        <v>44</v>
      </c>
      <c r="L7" t="s">
        <v>86</v>
      </c>
      <c r="M7" t="s">
        <v>83</v>
      </c>
      <c r="N7" t="s">
        <v>84</v>
      </c>
      <c r="O7" t="s">
        <v>87</v>
      </c>
      <c r="P7" t="s">
        <v>44</v>
      </c>
    </row>
    <row r="8" spans="1:16" ht="16.5">
      <c r="A8" t="s">
        <v>14</v>
      </c>
      <c r="B8">
        <v>144.47923980000002</v>
      </c>
      <c r="C8">
        <v>69.1855441</v>
      </c>
      <c r="D8">
        <v>60.800163399999995</v>
      </c>
      <c r="E8">
        <v>14.799336299999998</v>
      </c>
      <c r="F8">
        <f>SUM(B8:E8)</f>
        <v>289.2642836</v>
      </c>
      <c r="G8">
        <f>ROUND(B8/$B$38*100,2)</f>
        <v>0.38</v>
      </c>
      <c r="H8">
        <f>ROUND(C8/$C$38*100,2)</f>
        <v>0.63</v>
      </c>
      <c r="I8">
        <f>ROUND(D8/$D$38*100,2)</f>
        <v>0.76</v>
      </c>
      <c r="J8">
        <f>ROUND(E8/$E$38*100,2)</f>
        <v>0.48</v>
      </c>
      <c r="K8">
        <f>ROUND(F8/$F$38*100,2)</f>
        <v>0.48</v>
      </c>
      <c r="L8">
        <f aca="true" t="shared" si="0" ref="L8:L16">ROUND(B8/F8*100,2)</f>
        <v>49.95</v>
      </c>
      <c r="M8">
        <f>ROUND(C8/F8*100,2)</f>
        <v>23.92</v>
      </c>
      <c r="N8">
        <f>ROUND(D8/F8*100,2)</f>
        <v>21.02</v>
      </c>
      <c r="O8">
        <f>ROUND(E8/F8*100,2)</f>
        <v>5.12</v>
      </c>
      <c r="P8">
        <f aca="true" t="shared" si="1" ref="P8:P16">ROUND(F8/F8*100,2)</f>
        <v>100</v>
      </c>
    </row>
    <row r="9" spans="1:16" ht="16.5">
      <c r="A9" t="s">
        <v>15</v>
      </c>
      <c r="B9">
        <v>1784.275069</v>
      </c>
      <c r="C9">
        <v>392.9501186</v>
      </c>
      <c r="D9">
        <v>492.9091159</v>
      </c>
      <c r="E9">
        <v>141.8989436</v>
      </c>
      <c r="F9">
        <f aca="true" t="shared" si="2" ref="F9:F16">SUM(B9:E9)</f>
        <v>2812.0332471</v>
      </c>
      <c r="G9">
        <f aca="true" t="shared" si="3" ref="G9:G16">ROUND(B9/$B$38*100,2)</f>
        <v>4.7</v>
      </c>
      <c r="H9">
        <f aca="true" t="shared" si="4" ref="H9:H16">ROUND(C9/$C$38*100,2)</f>
        <v>3.56</v>
      </c>
      <c r="I9">
        <f aca="true" t="shared" si="5" ref="I9:I16">ROUND(D9/$D$38*100,2)</f>
        <v>6.13</v>
      </c>
      <c r="J9">
        <f aca="true" t="shared" si="6" ref="J9:J16">ROUND(E9/$E$38*100,2)</f>
        <v>4.63</v>
      </c>
      <c r="K9">
        <f aca="true" t="shared" si="7" ref="K9:K16">ROUND(F9/$F$38*100,2)</f>
        <v>4.68</v>
      </c>
      <c r="L9">
        <f t="shared" si="0"/>
        <v>63.45</v>
      </c>
      <c r="M9">
        <f aca="true" t="shared" si="8" ref="M9:M16">ROUND(C9/F9*100,2)</f>
        <v>13.97</v>
      </c>
      <c r="N9">
        <f aca="true" t="shared" si="9" ref="N9:N16">ROUND(D9/F9*100,2)</f>
        <v>17.53</v>
      </c>
      <c r="O9">
        <f aca="true" t="shared" si="10" ref="O9:O16">ROUND(E9/F9*100,2)</f>
        <v>5.05</v>
      </c>
      <c r="P9">
        <f t="shared" si="1"/>
        <v>100</v>
      </c>
    </row>
    <row r="10" spans="1:16" ht="16.5">
      <c r="A10" t="s">
        <v>16</v>
      </c>
      <c r="B10">
        <v>1577.4663209</v>
      </c>
      <c r="C10">
        <v>450.9806568</v>
      </c>
      <c r="D10">
        <v>343.6279678</v>
      </c>
      <c r="E10">
        <v>56.491485700000005</v>
      </c>
      <c r="F10">
        <f t="shared" si="2"/>
        <v>2428.5664312</v>
      </c>
      <c r="G10">
        <f t="shared" si="3"/>
        <v>4.15</v>
      </c>
      <c r="H10">
        <f t="shared" si="4"/>
        <v>4.09</v>
      </c>
      <c r="I10">
        <f t="shared" si="5"/>
        <v>4.27</v>
      </c>
      <c r="J10">
        <f t="shared" si="6"/>
        <v>1.84</v>
      </c>
      <c r="K10">
        <f t="shared" si="7"/>
        <v>4.04</v>
      </c>
      <c r="L10">
        <f t="shared" si="0"/>
        <v>64.95</v>
      </c>
      <c r="M10">
        <f t="shared" si="8"/>
        <v>18.57</v>
      </c>
      <c r="N10">
        <f t="shared" si="9"/>
        <v>14.15</v>
      </c>
      <c r="O10">
        <f t="shared" si="10"/>
        <v>2.33</v>
      </c>
      <c r="P10">
        <f t="shared" si="1"/>
        <v>100</v>
      </c>
    </row>
    <row r="11" spans="1:16" ht="16.5">
      <c r="A11" t="s">
        <v>17</v>
      </c>
      <c r="B11">
        <v>2003.6105158</v>
      </c>
      <c r="C11">
        <v>754.2890672</v>
      </c>
      <c r="D11">
        <v>718.8542303</v>
      </c>
      <c r="E11">
        <v>64.0093085</v>
      </c>
      <c r="F11">
        <f t="shared" si="2"/>
        <v>3540.7631217999997</v>
      </c>
      <c r="G11">
        <f t="shared" si="3"/>
        <v>5.27</v>
      </c>
      <c r="H11">
        <f t="shared" si="4"/>
        <v>6.83</v>
      </c>
      <c r="I11">
        <f t="shared" si="5"/>
        <v>8.94</v>
      </c>
      <c r="J11">
        <f t="shared" si="6"/>
        <v>2.09</v>
      </c>
      <c r="K11">
        <f t="shared" si="7"/>
        <v>5.89</v>
      </c>
      <c r="L11">
        <f t="shared" si="0"/>
        <v>56.59</v>
      </c>
      <c r="M11">
        <f t="shared" si="8"/>
        <v>21.3</v>
      </c>
      <c r="N11">
        <f t="shared" si="9"/>
        <v>20.3</v>
      </c>
      <c r="O11">
        <f t="shared" si="10"/>
        <v>1.81</v>
      </c>
      <c r="P11">
        <f t="shared" si="1"/>
        <v>100</v>
      </c>
    </row>
    <row r="12" spans="1:16" ht="16.5">
      <c r="A12" t="s">
        <v>72</v>
      </c>
      <c r="B12">
        <v>899.7001718</v>
      </c>
      <c r="C12">
        <v>308.7922155</v>
      </c>
      <c r="D12">
        <v>225.9548853</v>
      </c>
      <c r="E12">
        <v>79.0146872</v>
      </c>
      <c r="F12">
        <f t="shared" si="2"/>
        <v>1513.4619598</v>
      </c>
      <c r="G12">
        <f t="shared" si="3"/>
        <v>2.37</v>
      </c>
      <c r="H12">
        <f t="shared" si="4"/>
        <v>2.8</v>
      </c>
      <c r="I12">
        <f t="shared" si="5"/>
        <v>2.81</v>
      </c>
      <c r="J12">
        <f t="shared" si="6"/>
        <v>2.58</v>
      </c>
      <c r="K12">
        <f t="shared" si="7"/>
        <v>2.52</v>
      </c>
      <c r="L12">
        <f t="shared" si="0"/>
        <v>59.45</v>
      </c>
      <c r="M12">
        <f t="shared" si="8"/>
        <v>20.4</v>
      </c>
      <c r="N12">
        <f t="shared" si="9"/>
        <v>14.93</v>
      </c>
      <c r="O12">
        <f t="shared" si="10"/>
        <v>5.22</v>
      </c>
      <c r="P12">
        <f t="shared" si="1"/>
        <v>100</v>
      </c>
    </row>
    <row r="13" spans="1:16" ht="16.5">
      <c r="A13" t="s">
        <v>19</v>
      </c>
      <c r="B13">
        <v>1436.6189796999997</v>
      </c>
      <c r="C13">
        <v>449.3658178</v>
      </c>
      <c r="D13">
        <v>411.64407190000003</v>
      </c>
      <c r="E13">
        <v>78.6491133</v>
      </c>
      <c r="F13">
        <f t="shared" si="2"/>
        <v>2376.2779827</v>
      </c>
      <c r="G13">
        <f t="shared" si="3"/>
        <v>3.78</v>
      </c>
      <c r="H13">
        <f t="shared" si="4"/>
        <v>4.07</v>
      </c>
      <c r="I13">
        <f t="shared" si="5"/>
        <v>5.12</v>
      </c>
      <c r="J13">
        <f t="shared" si="6"/>
        <v>2.57</v>
      </c>
      <c r="K13">
        <f t="shared" si="7"/>
        <v>3.95</v>
      </c>
      <c r="L13">
        <f t="shared" si="0"/>
        <v>60.46</v>
      </c>
      <c r="M13">
        <f t="shared" si="8"/>
        <v>18.91</v>
      </c>
      <c r="N13">
        <f t="shared" si="9"/>
        <v>17.32</v>
      </c>
      <c r="O13">
        <f t="shared" si="10"/>
        <v>3.31</v>
      </c>
      <c r="P13">
        <f t="shared" si="1"/>
        <v>100</v>
      </c>
    </row>
    <row r="14" spans="1:16" ht="16.5">
      <c r="A14" t="s">
        <v>20</v>
      </c>
      <c r="B14">
        <v>2055.9038471</v>
      </c>
      <c r="C14">
        <v>660.6575327</v>
      </c>
      <c r="D14">
        <v>658.9402944</v>
      </c>
      <c r="E14">
        <v>140.08402700000002</v>
      </c>
      <c r="F14">
        <f t="shared" si="2"/>
        <v>3515.5857011999997</v>
      </c>
      <c r="G14">
        <f t="shared" si="3"/>
        <v>5.41</v>
      </c>
      <c r="H14">
        <f t="shared" si="4"/>
        <v>5.99</v>
      </c>
      <c r="I14">
        <f t="shared" si="5"/>
        <v>8.2</v>
      </c>
      <c r="J14">
        <f t="shared" si="6"/>
        <v>4.57</v>
      </c>
      <c r="K14">
        <f t="shared" si="7"/>
        <v>5.85</v>
      </c>
      <c r="L14">
        <f t="shared" si="0"/>
        <v>58.48</v>
      </c>
      <c r="M14">
        <f t="shared" si="8"/>
        <v>18.79</v>
      </c>
      <c r="N14">
        <f t="shared" si="9"/>
        <v>18.74</v>
      </c>
      <c r="O14">
        <f t="shared" si="10"/>
        <v>3.98</v>
      </c>
      <c r="P14">
        <f t="shared" si="1"/>
        <v>100</v>
      </c>
    </row>
    <row r="15" spans="1:16" ht="16.5">
      <c r="A15" t="s">
        <v>21</v>
      </c>
      <c r="B15">
        <v>1160.4141892999999</v>
      </c>
      <c r="C15">
        <v>528.124114</v>
      </c>
      <c r="D15">
        <v>425.5844182</v>
      </c>
      <c r="E15">
        <v>90.89704350000001</v>
      </c>
      <c r="F15">
        <f t="shared" si="2"/>
        <v>2205.019765</v>
      </c>
      <c r="G15">
        <f t="shared" si="3"/>
        <v>3.05</v>
      </c>
      <c r="H15">
        <f t="shared" si="4"/>
        <v>4.79</v>
      </c>
      <c r="I15">
        <f t="shared" si="5"/>
        <v>5.29</v>
      </c>
      <c r="J15">
        <f t="shared" si="6"/>
        <v>2.97</v>
      </c>
      <c r="K15">
        <f t="shared" si="7"/>
        <v>3.67</v>
      </c>
      <c r="L15">
        <f t="shared" si="0"/>
        <v>52.63</v>
      </c>
      <c r="M15">
        <f t="shared" si="8"/>
        <v>23.95</v>
      </c>
      <c r="N15">
        <f t="shared" si="9"/>
        <v>19.3</v>
      </c>
      <c r="O15">
        <f t="shared" si="10"/>
        <v>4.12</v>
      </c>
      <c r="P15">
        <f t="shared" si="1"/>
        <v>100</v>
      </c>
    </row>
    <row r="16" spans="1:16" ht="16.5">
      <c r="A16" t="s">
        <v>22</v>
      </c>
      <c r="B16">
        <v>1929.9913848</v>
      </c>
      <c r="C16">
        <v>676.7732505</v>
      </c>
      <c r="D16">
        <v>455.756133</v>
      </c>
      <c r="E16">
        <v>87.51023769999999</v>
      </c>
      <c r="F16">
        <f t="shared" si="2"/>
        <v>3150.0310059999997</v>
      </c>
      <c r="G16">
        <f t="shared" si="3"/>
        <v>5.08</v>
      </c>
      <c r="H16">
        <f t="shared" si="4"/>
        <v>6.13</v>
      </c>
      <c r="I16">
        <f t="shared" si="5"/>
        <v>5.67</v>
      </c>
      <c r="J16">
        <f t="shared" si="6"/>
        <v>2.86</v>
      </c>
      <c r="K16">
        <f t="shared" si="7"/>
        <v>5.24</v>
      </c>
      <c r="L16">
        <f t="shared" si="0"/>
        <v>61.27</v>
      </c>
      <c r="M16">
        <f t="shared" si="8"/>
        <v>21.48</v>
      </c>
      <c r="N16">
        <f t="shared" si="9"/>
        <v>14.47</v>
      </c>
      <c r="O16">
        <f t="shared" si="10"/>
        <v>2.78</v>
      </c>
      <c r="P16">
        <f t="shared" si="1"/>
        <v>100</v>
      </c>
    </row>
    <row r="18" spans="1:16" ht="16.5">
      <c r="A18" t="s">
        <v>24</v>
      </c>
      <c r="B18">
        <v>1582.3553205</v>
      </c>
      <c r="C18">
        <v>263.406883</v>
      </c>
      <c r="D18">
        <v>140.9820724</v>
      </c>
      <c r="E18">
        <v>60.595392000000004</v>
      </c>
      <c r="F18">
        <f>SUM(B18:E18)</f>
        <v>2047.3396679</v>
      </c>
      <c r="G18">
        <f>ROUND(B18/$B$38*100,2)</f>
        <v>4.17</v>
      </c>
      <c r="H18">
        <f>ROUND(C18/$C$38*100,2)</f>
        <v>2.39</v>
      </c>
      <c r="I18">
        <f>ROUND(D18/$D$38*100,2)</f>
        <v>1.75</v>
      </c>
      <c r="J18">
        <f>ROUND(E18/$E$38*100,2)</f>
        <v>1.98</v>
      </c>
      <c r="K18">
        <f>ROUND(F18/$F$38*100,2)</f>
        <v>3.41</v>
      </c>
      <c r="L18">
        <f>ROUND(B18/F18*100,2)</f>
        <v>77.29</v>
      </c>
      <c r="M18">
        <f>ROUND(C18/F18*100,2)</f>
        <v>12.87</v>
      </c>
      <c r="N18">
        <f>ROUND(D18/F18*100,2)</f>
        <v>6.89</v>
      </c>
      <c r="O18">
        <f>ROUND(E18/F18*100,2)</f>
        <v>2.96</v>
      </c>
      <c r="P18">
        <f>ROUND(F18/F18*100,2)</f>
        <v>100</v>
      </c>
    </row>
    <row r="19" spans="1:16" ht="16.5">
      <c r="A19" t="s">
        <v>25</v>
      </c>
      <c r="B19">
        <v>914.1943965</v>
      </c>
      <c r="C19">
        <v>547.3207431000001</v>
      </c>
      <c r="D19">
        <v>466.7146488</v>
      </c>
      <c r="E19">
        <v>193.06060939999998</v>
      </c>
      <c r="F19">
        <f>SUM(B19:E19)</f>
        <v>2121.2903978000004</v>
      </c>
      <c r="G19">
        <f>ROUND(B19/$B$38*100,2)</f>
        <v>2.41</v>
      </c>
      <c r="H19">
        <f>ROUND(C19/$C$38*100,2)</f>
        <v>4.96</v>
      </c>
      <c r="I19">
        <f>ROUND(D19/$D$38*100,2)</f>
        <v>5.81</v>
      </c>
      <c r="J19">
        <f>ROUND(E19/$E$38*100,2)</f>
        <v>6.3</v>
      </c>
      <c r="K19">
        <f>ROUND(F19/$F$38*100,2)</f>
        <v>3.53</v>
      </c>
      <c r="L19">
        <f>ROUND(B19/F19*100,2)</f>
        <v>43.1</v>
      </c>
      <c r="M19">
        <f>ROUND(C19/F19*100,2)</f>
        <v>25.8</v>
      </c>
      <c r="N19">
        <f>ROUND(D19/F19*100,2)</f>
        <v>22</v>
      </c>
      <c r="O19">
        <f>ROUND(E19/F19*100,2)</f>
        <v>9.1</v>
      </c>
      <c r="P19">
        <f>ROUND(F19/F19*100,2)</f>
        <v>100</v>
      </c>
    </row>
    <row r="20" spans="1:16" ht="16.5">
      <c r="A20" t="s">
        <v>73</v>
      </c>
      <c r="B20">
        <v>4971.516453699999</v>
      </c>
      <c r="C20">
        <v>693.1592951</v>
      </c>
      <c r="D20">
        <v>194.99590600000002</v>
      </c>
      <c r="E20">
        <v>93.23763050000001</v>
      </c>
      <c r="F20">
        <f>SUM(B20:E20)</f>
        <v>5952.909285299999</v>
      </c>
      <c r="G20">
        <f>ROUND(B20/$B$38*100,2)</f>
        <v>13.09</v>
      </c>
      <c r="H20">
        <f>ROUND(C20/$C$38*100,2)</f>
        <v>6.28</v>
      </c>
      <c r="I20">
        <f>ROUND(D20/$D$38*100,2)</f>
        <v>2.43</v>
      </c>
      <c r="J20">
        <f>ROUND(E20/$E$38*100,2)</f>
        <v>3.04</v>
      </c>
      <c r="K20">
        <f>ROUND(F20/$F$38*100,2)</f>
        <v>9.9</v>
      </c>
      <c r="L20">
        <f>ROUND(B20/F20*100,2)</f>
        <v>83.51</v>
      </c>
      <c r="M20">
        <f>ROUND(C20/F20*100,2)</f>
        <v>11.64</v>
      </c>
      <c r="N20">
        <f>ROUND(D20/F20*100,2)</f>
        <v>3.28</v>
      </c>
      <c r="O20">
        <f>ROUND(E20/F20*100,2)</f>
        <v>1.57</v>
      </c>
      <c r="P20">
        <f>ROUND(F20/F20*100,2)</f>
        <v>100</v>
      </c>
    </row>
    <row r="21" spans="1:16" ht="16.5">
      <c r="A21" t="s">
        <v>27</v>
      </c>
      <c r="B21">
        <v>3561.7407844</v>
      </c>
      <c r="C21">
        <v>627.6058439</v>
      </c>
      <c r="D21">
        <v>391.9137371</v>
      </c>
      <c r="E21">
        <v>155.9464685</v>
      </c>
      <c r="F21">
        <f>SUM(B21:E21)</f>
        <v>4737.2068339</v>
      </c>
      <c r="G21">
        <f>ROUND(B21/$B$38*100,2)</f>
        <v>9.38</v>
      </c>
      <c r="H21">
        <f>ROUND(C21/$C$38*100,2)</f>
        <v>5.69</v>
      </c>
      <c r="I21">
        <f>ROUND(D21/$D$38*100,2)</f>
        <v>4.87</v>
      </c>
      <c r="J21">
        <f>ROUND(E21/$E$38*100,2)</f>
        <v>5.09</v>
      </c>
      <c r="K21">
        <f>ROUND(F21/$F$38*100,2)</f>
        <v>7.88</v>
      </c>
      <c r="L21">
        <f>ROUND(B21/F21*100,2)</f>
        <v>75.19</v>
      </c>
      <c r="M21">
        <f>ROUND(C21/F21*100,2)</f>
        <v>13.25</v>
      </c>
      <c r="N21">
        <f>ROUND(D21/F21*100,2)</f>
        <v>8.27</v>
      </c>
      <c r="O21">
        <f>ROUND(E21/F21*100,2)</f>
        <v>3.29</v>
      </c>
      <c r="P21">
        <f>ROUND(F21/F21*100,2)</f>
        <v>100</v>
      </c>
    </row>
    <row r="23" spans="1:16" ht="16.5">
      <c r="A23" t="s">
        <v>29</v>
      </c>
      <c r="B23">
        <v>667.659724</v>
      </c>
      <c r="C23">
        <v>113.800955</v>
      </c>
      <c r="D23">
        <v>69.8404413</v>
      </c>
      <c r="E23">
        <v>75.89347199999999</v>
      </c>
      <c r="F23">
        <f aca="true" t="shared" si="11" ref="F23:F30">SUM(B23:E23)</f>
        <v>927.1945923</v>
      </c>
      <c r="G23">
        <f aca="true" t="shared" si="12" ref="G23:G30">ROUND(B23/$B$38*100,2)</f>
        <v>1.76</v>
      </c>
      <c r="H23">
        <f aca="true" t="shared" si="13" ref="H23:H30">ROUND(C23/$C$38*100,2)</f>
        <v>1.03</v>
      </c>
      <c r="I23">
        <f aca="true" t="shared" si="14" ref="I23:I30">ROUND(D23/$D$38*100,2)</f>
        <v>0.87</v>
      </c>
      <c r="J23">
        <f aca="true" t="shared" si="15" ref="J23:J30">ROUND(E23/$E$38*100,2)</f>
        <v>2.48</v>
      </c>
      <c r="K23">
        <f aca="true" t="shared" si="16" ref="K23:K30">ROUND(F23/$F$38*100,2)</f>
        <v>1.54</v>
      </c>
      <c r="L23">
        <f aca="true" t="shared" si="17" ref="L23:L30">ROUND(B23/F23*100,2)</f>
        <v>72.01</v>
      </c>
      <c r="M23">
        <f aca="true" t="shared" si="18" ref="M23:M30">ROUND(C23/F23*100,2)</f>
        <v>12.27</v>
      </c>
      <c r="N23">
        <f aca="true" t="shared" si="19" ref="N23:N30">ROUND(D23/F23*100,2)</f>
        <v>7.53</v>
      </c>
      <c r="O23">
        <f aca="true" t="shared" si="20" ref="O23:O30">ROUND(E23/F23*100,2)</f>
        <v>8.19</v>
      </c>
      <c r="P23">
        <f aca="true" t="shared" si="21" ref="P23:P30">ROUND(F23/F23*100,2)</f>
        <v>100</v>
      </c>
    </row>
    <row r="24" spans="1:16" ht="16.5">
      <c r="A24" t="s">
        <v>30</v>
      </c>
      <c r="B24">
        <v>233.43760310000002</v>
      </c>
      <c r="C24">
        <v>58.439128600000004</v>
      </c>
      <c r="D24">
        <v>66.6845564</v>
      </c>
      <c r="E24">
        <v>25.664059700000003</v>
      </c>
      <c r="F24">
        <f t="shared" si="11"/>
        <v>384.22534780000007</v>
      </c>
      <c r="G24">
        <f t="shared" si="12"/>
        <v>0.61</v>
      </c>
      <c r="H24">
        <f t="shared" si="13"/>
        <v>0.53</v>
      </c>
      <c r="I24">
        <f t="shared" si="14"/>
        <v>0.83</v>
      </c>
      <c r="J24">
        <f t="shared" si="15"/>
        <v>0.84</v>
      </c>
      <c r="K24">
        <f t="shared" si="16"/>
        <v>0.64</v>
      </c>
      <c r="L24">
        <f t="shared" si="17"/>
        <v>60.76</v>
      </c>
      <c r="M24">
        <f t="shared" si="18"/>
        <v>15.21</v>
      </c>
      <c r="N24">
        <f t="shared" si="19"/>
        <v>17.36</v>
      </c>
      <c r="O24">
        <f t="shared" si="20"/>
        <v>6.68</v>
      </c>
      <c r="P24">
        <f t="shared" si="21"/>
        <v>100</v>
      </c>
    </row>
    <row r="25" spans="1:16" ht="16.5">
      <c r="A25" t="s">
        <v>31</v>
      </c>
      <c r="B25">
        <v>1678.8329231</v>
      </c>
      <c r="C25">
        <v>261.6996931</v>
      </c>
      <c r="D25">
        <v>206.7258111</v>
      </c>
      <c r="E25">
        <v>185.415685</v>
      </c>
      <c r="F25">
        <f t="shared" si="11"/>
        <v>2332.6741123</v>
      </c>
      <c r="G25">
        <f t="shared" si="12"/>
        <v>4.42</v>
      </c>
      <c r="H25">
        <f t="shared" si="13"/>
        <v>2.37</v>
      </c>
      <c r="I25">
        <f t="shared" si="14"/>
        <v>2.57</v>
      </c>
      <c r="J25">
        <f t="shared" si="15"/>
        <v>6.05</v>
      </c>
      <c r="K25">
        <f t="shared" si="16"/>
        <v>3.88</v>
      </c>
      <c r="L25">
        <f t="shared" si="17"/>
        <v>71.97</v>
      </c>
      <c r="M25">
        <f t="shared" si="18"/>
        <v>11.22</v>
      </c>
      <c r="N25">
        <f t="shared" si="19"/>
        <v>8.86</v>
      </c>
      <c r="O25">
        <f t="shared" si="20"/>
        <v>7.95</v>
      </c>
      <c r="P25">
        <f t="shared" si="21"/>
        <v>100</v>
      </c>
    </row>
    <row r="26" spans="1:16" ht="16.5">
      <c r="A26" t="s">
        <v>32</v>
      </c>
      <c r="B26">
        <v>174.11927009999997</v>
      </c>
      <c r="C26">
        <v>57.4937891</v>
      </c>
      <c r="D26">
        <v>61.4796555</v>
      </c>
      <c r="E26">
        <v>23.5830501</v>
      </c>
      <c r="F26">
        <f t="shared" si="11"/>
        <v>316.6757647999999</v>
      </c>
      <c r="G26">
        <f t="shared" si="12"/>
        <v>0.46</v>
      </c>
      <c r="H26">
        <f t="shared" si="13"/>
        <v>0.52</v>
      </c>
      <c r="I26">
        <f t="shared" si="14"/>
        <v>0.76</v>
      </c>
      <c r="J26">
        <f t="shared" si="15"/>
        <v>0.77</v>
      </c>
      <c r="K26">
        <f t="shared" si="16"/>
        <v>0.53</v>
      </c>
      <c r="L26">
        <f t="shared" si="17"/>
        <v>54.98</v>
      </c>
      <c r="M26">
        <f t="shared" si="18"/>
        <v>18.16</v>
      </c>
      <c r="N26">
        <f t="shared" si="19"/>
        <v>19.41</v>
      </c>
      <c r="O26">
        <f t="shared" si="20"/>
        <v>7.45</v>
      </c>
      <c r="P26">
        <f t="shared" si="21"/>
        <v>100</v>
      </c>
    </row>
    <row r="27" spans="1:16" ht="16.5">
      <c r="A27" t="s">
        <v>33</v>
      </c>
      <c r="B27">
        <v>942.8230637</v>
      </c>
      <c r="C27">
        <v>190.9952816</v>
      </c>
      <c r="D27">
        <v>151.889238</v>
      </c>
      <c r="E27">
        <v>58.949905</v>
      </c>
      <c r="F27">
        <f t="shared" si="11"/>
        <v>1344.6574883</v>
      </c>
      <c r="G27">
        <f t="shared" si="12"/>
        <v>2.48</v>
      </c>
      <c r="H27">
        <f t="shared" si="13"/>
        <v>1.73</v>
      </c>
      <c r="I27">
        <f t="shared" si="14"/>
        <v>1.89</v>
      </c>
      <c r="J27">
        <f t="shared" si="15"/>
        <v>1.92</v>
      </c>
      <c r="K27">
        <f t="shared" si="16"/>
        <v>2.24</v>
      </c>
      <c r="L27">
        <f t="shared" si="17"/>
        <v>70.12</v>
      </c>
      <c r="M27">
        <f t="shared" si="18"/>
        <v>14.2</v>
      </c>
      <c r="N27">
        <f t="shared" si="19"/>
        <v>11.3</v>
      </c>
      <c r="O27">
        <f t="shared" si="20"/>
        <v>4.38</v>
      </c>
      <c r="P27">
        <f t="shared" si="21"/>
        <v>100</v>
      </c>
    </row>
    <row r="28" spans="1:16" ht="16.5">
      <c r="A28" t="s">
        <v>34</v>
      </c>
      <c r="B28">
        <v>3836.221127</v>
      </c>
      <c r="C28">
        <v>811.9545138</v>
      </c>
      <c r="D28">
        <v>262.61407779999996</v>
      </c>
      <c r="E28">
        <v>18.063123700000002</v>
      </c>
      <c r="F28">
        <f t="shared" si="11"/>
        <v>4928.8528423</v>
      </c>
      <c r="G28">
        <f t="shared" si="12"/>
        <v>10.1</v>
      </c>
      <c r="H28">
        <f t="shared" si="13"/>
        <v>7.36</v>
      </c>
      <c r="I28">
        <f t="shared" si="14"/>
        <v>3.27</v>
      </c>
      <c r="J28">
        <f t="shared" si="15"/>
        <v>0.59</v>
      </c>
      <c r="K28">
        <f t="shared" si="16"/>
        <v>8.2</v>
      </c>
      <c r="L28">
        <f t="shared" si="17"/>
        <v>77.83</v>
      </c>
      <c r="M28">
        <f t="shared" si="18"/>
        <v>16.47</v>
      </c>
      <c r="N28">
        <f t="shared" si="19"/>
        <v>5.33</v>
      </c>
      <c r="O28">
        <f t="shared" si="20"/>
        <v>0.37</v>
      </c>
      <c r="P28">
        <f t="shared" si="21"/>
        <v>100</v>
      </c>
    </row>
    <row r="29" spans="1:16" ht="16.5">
      <c r="A29" t="s">
        <v>74</v>
      </c>
      <c r="B29">
        <v>1886.1832479000002</v>
      </c>
      <c r="C29">
        <v>572.9689625</v>
      </c>
      <c r="D29">
        <v>174.9760314</v>
      </c>
      <c r="E29">
        <v>87.83814339999999</v>
      </c>
      <c r="F29">
        <f t="shared" si="11"/>
        <v>2721.9663852</v>
      </c>
      <c r="G29">
        <f t="shared" si="12"/>
        <v>4.97</v>
      </c>
      <c r="H29">
        <f t="shared" si="13"/>
        <v>5.19</v>
      </c>
      <c r="I29">
        <f t="shared" si="14"/>
        <v>2.18</v>
      </c>
      <c r="J29">
        <f t="shared" si="15"/>
        <v>2.87</v>
      </c>
      <c r="K29">
        <f t="shared" si="16"/>
        <v>4.53</v>
      </c>
      <c r="L29">
        <f t="shared" si="17"/>
        <v>69.29</v>
      </c>
      <c r="M29">
        <f t="shared" si="18"/>
        <v>21.05</v>
      </c>
      <c r="N29">
        <f t="shared" si="19"/>
        <v>6.43</v>
      </c>
      <c r="O29">
        <f t="shared" si="20"/>
        <v>3.23</v>
      </c>
      <c r="P29">
        <f t="shared" si="21"/>
        <v>100</v>
      </c>
    </row>
    <row r="30" spans="1:16" ht="16.5">
      <c r="A30" t="s">
        <v>75</v>
      </c>
      <c r="B30">
        <v>505.8161052</v>
      </c>
      <c r="C30">
        <v>194.2604809</v>
      </c>
      <c r="D30">
        <v>113.62972739999998</v>
      </c>
      <c r="E30">
        <v>75.42602810000001</v>
      </c>
      <c r="F30">
        <f t="shared" si="11"/>
        <v>889.1323416</v>
      </c>
      <c r="G30">
        <f t="shared" si="12"/>
        <v>1.33</v>
      </c>
      <c r="H30">
        <f t="shared" si="13"/>
        <v>1.76</v>
      </c>
      <c r="I30">
        <f t="shared" si="14"/>
        <v>1.41</v>
      </c>
      <c r="J30">
        <f t="shared" si="15"/>
        <v>2.46</v>
      </c>
      <c r="K30">
        <f t="shared" si="16"/>
        <v>1.48</v>
      </c>
      <c r="L30">
        <f t="shared" si="17"/>
        <v>56.89</v>
      </c>
      <c r="M30">
        <f t="shared" si="18"/>
        <v>21.85</v>
      </c>
      <c r="N30">
        <f t="shared" si="19"/>
        <v>12.78</v>
      </c>
      <c r="O30">
        <f t="shared" si="20"/>
        <v>8.48</v>
      </c>
      <c r="P30">
        <f t="shared" si="21"/>
        <v>100</v>
      </c>
    </row>
    <row r="32" spans="1:16" ht="16.5">
      <c r="A32" t="s">
        <v>38</v>
      </c>
      <c r="B32">
        <v>1319.8760482999999</v>
      </c>
      <c r="C32">
        <v>582.5825344</v>
      </c>
      <c r="D32">
        <v>530.8645394</v>
      </c>
      <c r="E32">
        <v>270.03131840000003</v>
      </c>
      <c r="F32">
        <f>SUM(B32:E32)</f>
        <v>2703.3544405</v>
      </c>
      <c r="G32">
        <f>ROUND(B32/$B$38*100,2)</f>
        <v>3.47</v>
      </c>
      <c r="H32">
        <f>ROUND(C32/$C$38*100,2)</f>
        <v>5.28</v>
      </c>
      <c r="I32">
        <f>ROUND(D32/$D$38*100,2)</f>
        <v>6.6</v>
      </c>
      <c r="J32">
        <f>ROUND(E32/$E$38*100,2)</f>
        <v>8.81</v>
      </c>
      <c r="K32">
        <f>ROUND(F32/$F$38*100,2)</f>
        <v>4.5</v>
      </c>
      <c r="L32">
        <f>ROUND(B32/F32*100,2)</f>
        <v>48.82</v>
      </c>
      <c r="M32">
        <f>ROUND(C32/F32*100,2)</f>
        <v>21.55</v>
      </c>
      <c r="N32">
        <f>ROUND(D32/F32*100,2)</f>
        <v>19.64</v>
      </c>
      <c r="O32">
        <f>ROUND(E32/F32*100,2)</f>
        <v>9.99</v>
      </c>
      <c r="P32">
        <f aca="true" t="shared" si="22" ref="P32:P38">ROUND(F32/F32*100,2)</f>
        <v>100</v>
      </c>
    </row>
    <row r="33" spans="1:16" ht="16.5">
      <c r="A33" t="s">
        <v>39</v>
      </c>
      <c r="B33">
        <v>321.5985048</v>
      </c>
      <c r="C33">
        <v>179.14428170000002</v>
      </c>
      <c r="D33">
        <v>74.1814141</v>
      </c>
      <c r="E33">
        <v>50.710641300000006</v>
      </c>
      <c r="F33">
        <f>SUM(B33:E33)</f>
        <v>625.6348419000001</v>
      </c>
      <c r="G33">
        <f>ROUND(B33/$B$38*100,2)</f>
        <v>0.85</v>
      </c>
      <c r="H33">
        <f>ROUND(C33/$C$38*100,2)</f>
        <v>1.62</v>
      </c>
      <c r="I33">
        <f>ROUND(D33/$D$38*100,2)</f>
        <v>0.92</v>
      </c>
      <c r="J33">
        <f>ROUND(E33/$E$38*100,2)</f>
        <v>1.66</v>
      </c>
      <c r="K33">
        <f>ROUND(F33/$F$38*100,2)</f>
        <v>1.04</v>
      </c>
      <c r="L33">
        <f>ROUND(B33/F33*100,2)</f>
        <v>51.4</v>
      </c>
      <c r="M33">
        <f>ROUND(C33/F33*100,2)</f>
        <v>28.63</v>
      </c>
      <c r="N33">
        <f>ROUND(D33/F33*100,2)</f>
        <v>11.86</v>
      </c>
      <c r="O33">
        <f>ROUND(E33/F33*100,2)</f>
        <v>8.11</v>
      </c>
      <c r="P33">
        <f t="shared" si="22"/>
        <v>100</v>
      </c>
    </row>
    <row r="34" spans="1:16" ht="16.5">
      <c r="A34" t="s">
        <v>41</v>
      </c>
      <c r="B34">
        <v>1547.4296803</v>
      </c>
      <c r="C34">
        <v>757.9270165</v>
      </c>
      <c r="D34">
        <v>770.5665542999999</v>
      </c>
      <c r="E34">
        <v>264.3782389</v>
      </c>
      <c r="F34">
        <f>SUM(B34:E34)</f>
        <v>3340.30149</v>
      </c>
      <c r="G34">
        <f>ROUND(B34/$B$38*100,2)</f>
        <v>4.07</v>
      </c>
      <c r="H34">
        <f>ROUND(C34/$C$38*100,2)</f>
        <v>6.87</v>
      </c>
      <c r="I34">
        <f>ROUND(D34/$D$38*100,2)</f>
        <v>9.58</v>
      </c>
      <c r="J34">
        <f>ROUND(E34/$E$38*100,2)</f>
        <v>8.63</v>
      </c>
      <c r="K34">
        <f>ROUND(F34/$F$38*100,2)</f>
        <v>5.56</v>
      </c>
      <c r="L34">
        <f>ROUND(B34/F34*100,2)</f>
        <v>46.33</v>
      </c>
      <c r="M34">
        <f>ROUND(C34/F34*100,2)</f>
        <v>22.69</v>
      </c>
      <c r="N34">
        <f>ROUND(D34/F34*100,2)</f>
        <v>23.07</v>
      </c>
      <c r="O34">
        <f>ROUND(E34/F34*100,2)</f>
        <v>7.91</v>
      </c>
      <c r="P34">
        <f>ROUND(F34/F34*100,2)</f>
        <v>100</v>
      </c>
    </row>
    <row r="35" spans="1:16" ht="16.5">
      <c r="A35" t="s">
        <v>42</v>
      </c>
      <c r="B35">
        <v>297.8094833</v>
      </c>
      <c r="C35">
        <v>452.6023999</v>
      </c>
      <c r="D35">
        <v>330.00779100000005</v>
      </c>
      <c r="E35">
        <v>492.0180621</v>
      </c>
      <c r="F35">
        <f>SUM(B35:E35)</f>
        <v>1572.4377363</v>
      </c>
      <c r="G35">
        <f>ROUND(B35/$B$38*100,2)</f>
        <v>0.78</v>
      </c>
      <c r="H35">
        <f>ROUND(C35/$C$38*100,2)</f>
        <v>4.1</v>
      </c>
      <c r="I35">
        <f>ROUND(D35/$D$38*100,2)</f>
        <v>4.1</v>
      </c>
      <c r="J35">
        <f>ROUND(E35/$E$38*100,2)</f>
        <v>16.06</v>
      </c>
      <c r="K35">
        <f>ROUND(F35/$F$38*100,2)</f>
        <v>2.62</v>
      </c>
      <c r="L35">
        <f>ROUND(B35/F35*100,2)</f>
        <v>18.94</v>
      </c>
      <c r="M35">
        <f>ROUND(C35/F35*100,2)</f>
        <v>28.78</v>
      </c>
      <c r="N35">
        <f>ROUND(D35/F35*100,2)</f>
        <v>20.99</v>
      </c>
      <c r="O35">
        <f>ROUND(E35/F35*100,2)</f>
        <v>31.29</v>
      </c>
      <c r="P35">
        <f t="shared" si="22"/>
        <v>100</v>
      </c>
    </row>
    <row r="36" spans="1:16" ht="16.5">
      <c r="A36" t="s">
        <v>43</v>
      </c>
      <c r="B36">
        <v>551.0016418</v>
      </c>
      <c r="C36">
        <v>379.38617450000004</v>
      </c>
      <c r="D36">
        <v>237.41001479999997</v>
      </c>
      <c r="E36">
        <v>179.87833579999997</v>
      </c>
      <c r="F36">
        <f>SUM(B36:E36)</f>
        <v>1347.6761669</v>
      </c>
      <c r="G36">
        <f>ROUND(B36/$B$38*100,2)</f>
        <v>1.45</v>
      </c>
      <c r="H36">
        <f>ROUND(C36/$C$38*100,2)</f>
        <v>3.44</v>
      </c>
      <c r="I36">
        <f>ROUND(D36/$D$38*100,2)</f>
        <v>2.95</v>
      </c>
      <c r="J36">
        <f>ROUND(E36/$E$38*100,2)</f>
        <v>5.87</v>
      </c>
      <c r="K36">
        <f>ROUND(F36/$F$38*100,2)</f>
        <v>2.24</v>
      </c>
      <c r="L36">
        <f>ROUND(B36/F36*100,2)</f>
        <v>40.89</v>
      </c>
      <c r="M36">
        <f>ROUND(C36/F36*100,2)</f>
        <v>28.15</v>
      </c>
      <c r="N36">
        <f>ROUND(D36/F36*100,2)</f>
        <v>17.62</v>
      </c>
      <c r="O36">
        <f>ROUND(E36/F36*100,2)</f>
        <v>13.35</v>
      </c>
      <c r="P36">
        <f t="shared" si="22"/>
        <v>100</v>
      </c>
    </row>
    <row r="38" spans="1:16" ht="16.5">
      <c r="A38" t="s">
        <v>44</v>
      </c>
      <c r="B38">
        <f>SUM(B8:B37)</f>
        <v>37985.07509590001</v>
      </c>
      <c r="C38">
        <f>SUM(C8:C37)</f>
        <v>11035.866293900002</v>
      </c>
      <c r="D38">
        <f>SUM(D8:D37)</f>
        <v>8039.5474970000005</v>
      </c>
      <c r="E38">
        <f>SUM(E8:E37)</f>
        <v>3064.0443467</v>
      </c>
      <c r="F38">
        <f>SUM(F8:F37)</f>
        <v>60124.533233500006</v>
      </c>
      <c r="G38">
        <f>ROUND(B38/$B$38*100,2)</f>
        <v>100</v>
      </c>
      <c r="H38">
        <f>ROUND(C38/$C$38*100,2)</f>
        <v>100</v>
      </c>
      <c r="I38">
        <f>ROUND(D38/$D$38*100,2)</f>
        <v>100</v>
      </c>
      <c r="J38">
        <f>ROUND(E38/$E$38*100,2)</f>
        <v>100</v>
      </c>
      <c r="K38">
        <f>ROUND(F38/$F$38*100,2)</f>
        <v>100</v>
      </c>
      <c r="L38">
        <f>ROUND(B38/F38*100,2)</f>
        <v>63.18</v>
      </c>
      <c r="M38">
        <f>ROUND(C38/F38*100,2)</f>
        <v>18.36</v>
      </c>
      <c r="N38">
        <f>ROUND(D38/F38*100,2)</f>
        <v>13.37</v>
      </c>
      <c r="O38">
        <f>ROUND(E38/F38*100,2)</f>
        <v>5.1</v>
      </c>
      <c r="P38">
        <f t="shared" si="22"/>
        <v>100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S40"/>
  <sheetViews>
    <sheetView workbookViewId="0" topLeftCell="A1">
      <selection activeCell="A1" sqref="A1"/>
    </sheetView>
  </sheetViews>
  <sheetFormatPr defaultColWidth="8.88671875" defaultRowHeight="16.5"/>
  <sheetData>
    <row r="1" ht="16.5">
      <c r="A1" t="s">
        <v>0</v>
      </c>
    </row>
    <row r="2" ht="16.5">
      <c r="A2" t="s">
        <v>1</v>
      </c>
    </row>
    <row r="3" ht="16.5">
      <c r="A3" t="s">
        <v>88</v>
      </c>
    </row>
    <row r="4" ht="16.5">
      <c r="A4" t="s">
        <v>89</v>
      </c>
    </row>
    <row r="5" spans="1:11" ht="16.5">
      <c r="A5" t="s">
        <v>5</v>
      </c>
      <c r="B5" t="s">
        <v>90</v>
      </c>
      <c r="K5" t="s">
        <v>91</v>
      </c>
    </row>
    <row r="6" spans="2:17" ht="16.5">
      <c r="B6" t="s">
        <v>92</v>
      </c>
      <c r="E6" t="s">
        <v>93</v>
      </c>
      <c r="H6" t="s">
        <v>94</v>
      </c>
      <c r="K6" t="s">
        <v>92</v>
      </c>
      <c r="N6" t="s">
        <v>93</v>
      </c>
      <c r="Q6" t="s">
        <v>94</v>
      </c>
    </row>
    <row r="7" spans="2:19" ht="16.5">
      <c r="B7">
        <v>41061</v>
      </c>
      <c r="C7">
        <v>40695</v>
      </c>
      <c r="D7" t="s">
        <v>95</v>
      </c>
      <c r="E7">
        <v>41061</v>
      </c>
      <c r="F7">
        <v>40695</v>
      </c>
      <c r="G7" t="s">
        <v>95</v>
      </c>
      <c r="H7">
        <v>41061</v>
      </c>
      <c r="I7">
        <v>40695</v>
      </c>
      <c r="J7" t="s">
        <v>95</v>
      </c>
      <c r="K7" t="s">
        <v>96</v>
      </c>
      <c r="L7" t="s">
        <v>97</v>
      </c>
      <c r="M7" t="s">
        <v>95</v>
      </c>
      <c r="N7" t="s">
        <v>96</v>
      </c>
      <c r="O7" t="s">
        <v>97</v>
      </c>
      <c r="P7" t="s">
        <v>95</v>
      </c>
      <c r="Q7" t="s">
        <v>96</v>
      </c>
      <c r="R7" t="s">
        <v>97</v>
      </c>
      <c r="S7" t="s">
        <v>95</v>
      </c>
    </row>
    <row r="10" spans="1:19" ht="16.5">
      <c r="A10" t="s">
        <v>14</v>
      </c>
      <c r="B10">
        <v>10.087451800000002</v>
      </c>
      <c r="C10">
        <v>14.0627057</v>
      </c>
      <c r="D10">
        <f>(B10-C10)/B10*100</f>
        <v>-39.40790973593547</v>
      </c>
      <c r="E10">
        <v>0.7736362347503999</v>
      </c>
      <c r="F10">
        <v>0</v>
      </c>
      <c r="G10">
        <f>(E10-F10)/E10*100</f>
        <v>100</v>
      </c>
      <c r="H10">
        <f aca="true" t="shared" si="0" ref="H10:H18">B10+E10</f>
        <v>10.861088034750402</v>
      </c>
      <c r="I10">
        <f aca="true" t="shared" si="1" ref="I10:I18">C10+F10</f>
        <v>14.0627057</v>
      </c>
      <c r="J10">
        <f>(H10-I10)/H10*100</f>
        <v>-29.47787233660126</v>
      </c>
      <c r="K10">
        <v>30.4293883</v>
      </c>
      <c r="L10">
        <v>43.5061301</v>
      </c>
      <c r="M10">
        <f>(K10-L10)/K10*100</f>
        <v>-42.974054131742115</v>
      </c>
      <c r="N10">
        <v>1.25558047513328</v>
      </c>
      <c r="O10">
        <v>1.04579542054</v>
      </c>
      <c r="P10">
        <f>(N10-O10)/N10*100</f>
        <v>16.708212555711437</v>
      </c>
      <c r="Q10">
        <f>K10+N10</f>
        <v>31.684968775133278</v>
      </c>
      <c r="R10">
        <f>L10+O10</f>
        <v>44.55192552054</v>
      </c>
      <c r="S10">
        <f>(Q10-R10)/Q10*100</f>
        <v>-40.6090245400679</v>
      </c>
    </row>
    <row r="11" spans="1:19" ht="16.5">
      <c r="A11" t="s">
        <v>15</v>
      </c>
      <c r="B11">
        <v>82.59860180000004</v>
      </c>
      <c r="C11">
        <v>117.09629749999998</v>
      </c>
      <c r="D11">
        <f>(B11-C11)/B11*100</f>
        <v>-41.76547174918392</v>
      </c>
      <c r="E11">
        <v>0.0054585</v>
      </c>
      <c r="F11">
        <v>0.58786920144</v>
      </c>
      <c r="G11">
        <f>(E11-F11)/E11*100</f>
        <v>-10669.793925803791</v>
      </c>
      <c r="H11">
        <f t="shared" si="0"/>
        <v>82.60406030000004</v>
      </c>
      <c r="I11">
        <f t="shared" si="1"/>
        <v>117.68416670143998</v>
      </c>
      <c r="J11">
        <f>(H11-I11)/H11*100</f>
        <v>-42.467774918129436</v>
      </c>
      <c r="K11">
        <v>269.0876465</v>
      </c>
      <c r="L11">
        <v>357.92823</v>
      </c>
      <c r="M11">
        <f>(K11-L11)/K11*100</f>
        <v>-33.01548200206953</v>
      </c>
      <c r="N11">
        <v>0.011822000000000001</v>
      </c>
      <c r="O11">
        <v>0.31801059000000004</v>
      </c>
      <c r="P11">
        <f>(N11-O11)/N11*100</f>
        <v>-2589.989764845204</v>
      </c>
      <c r="Q11">
        <f>K11+N11</f>
        <v>269.0994685</v>
      </c>
      <c r="R11">
        <f>L11+O11</f>
        <v>358.24624058999996</v>
      </c>
      <c r="S11">
        <f>(Q11-R11)/Q11*100</f>
        <v>-33.1278142565339</v>
      </c>
    </row>
    <row r="12" spans="1:19" ht="16.5">
      <c r="A12" t="s">
        <v>16</v>
      </c>
      <c r="B12">
        <v>27.481454799999998</v>
      </c>
      <c r="C12">
        <v>51.851892199999995</v>
      </c>
      <c r="D12">
        <f aca="true" t="shared" si="2" ref="D12:D18">(B12-C12)/B12*100</f>
        <v>-88.6795752894421</v>
      </c>
      <c r="E12">
        <v>0.028308800000000002</v>
      </c>
      <c r="F12">
        <v>0.08767521</v>
      </c>
      <c r="G12">
        <f aca="true" t="shared" si="3" ref="G12:G18">(E12-F12)/E12*100</f>
        <v>-209.71009014864634</v>
      </c>
      <c r="H12">
        <f t="shared" si="0"/>
        <v>27.5097636</v>
      </c>
      <c r="I12">
        <f t="shared" si="1"/>
        <v>51.939567409999995</v>
      </c>
      <c r="J12">
        <f aca="true" t="shared" si="4" ref="J12:J18">(H12-I12)/H12*100</f>
        <v>-88.80412120298989</v>
      </c>
      <c r="K12">
        <v>82.40879949999999</v>
      </c>
      <c r="L12">
        <v>155.29854809999998</v>
      </c>
      <c r="M12">
        <f aca="true" t="shared" si="5" ref="M12:M18">(K12-L12)/K12*100</f>
        <v>-88.44898729534339</v>
      </c>
      <c r="N12">
        <v>0.028308800000000002</v>
      </c>
      <c r="O12">
        <v>0.0893307</v>
      </c>
      <c r="P12">
        <f aca="true" t="shared" si="6" ref="P12:P18">(N12-O12)/N12*100</f>
        <v>-215.558059684621</v>
      </c>
      <c r="Q12">
        <f aca="true" t="shared" si="7" ref="Q12:Q18">K12+N12</f>
        <v>82.43710829999999</v>
      </c>
      <c r="R12">
        <f aca="true" t="shared" si="8" ref="R12:R18">L12+O12</f>
        <v>155.38787879999998</v>
      </c>
      <c r="S12">
        <f aca="true" t="shared" si="9" ref="S12:S18">(Q12-R12)/Q12*100</f>
        <v>-88.49263639200213</v>
      </c>
    </row>
    <row r="13" spans="1:19" ht="16.5">
      <c r="A13" t="s">
        <v>17</v>
      </c>
      <c r="B13">
        <v>31.526811700000003</v>
      </c>
      <c r="C13">
        <v>82.4016744</v>
      </c>
      <c r="D13">
        <f t="shared" si="2"/>
        <v>-161.37014800009098</v>
      </c>
      <c r="E13">
        <v>1.2178545539999999</v>
      </c>
      <c r="F13">
        <v>0.0328671</v>
      </c>
      <c r="G13">
        <f t="shared" si="3"/>
        <v>97.30122945371028</v>
      </c>
      <c r="H13">
        <f t="shared" si="0"/>
        <v>32.744666254</v>
      </c>
      <c r="I13">
        <f t="shared" si="1"/>
        <v>82.43454150000001</v>
      </c>
      <c r="J13">
        <f t="shared" si="4"/>
        <v>-151.74952421428335</v>
      </c>
      <c r="K13">
        <v>88.3029873</v>
      </c>
      <c r="L13">
        <v>275.94640860000004</v>
      </c>
      <c r="M13">
        <f t="shared" si="5"/>
        <v>-212.4995167632342</v>
      </c>
      <c r="N13">
        <v>4.138087477999999</v>
      </c>
      <c r="O13">
        <v>0</v>
      </c>
      <c r="P13">
        <f t="shared" si="6"/>
        <v>100</v>
      </c>
      <c r="Q13">
        <f t="shared" si="7"/>
        <v>92.441074778</v>
      </c>
      <c r="R13">
        <f t="shared" si="8"/>
        <v>275.94640860000004</v>
      </c>
      <c r="S13">
        <f t="shared" si="9"/>
        <v>-198.51060176733512</v>
      </c>
    </row>
    <row r="14" spans="1:19" ht="16.5">
      <c r="A14" t="s">
        <v>18</v>
      </c>
      <c r="B14">
        <v>61.2721747</v>
      </c>
      <c r="C14">
        <v>61.233192500000015</v>
      </c>
      <c r="D14">
        <f t="shared" si="2"/>
        <v>0.063621374940337</v>
      </c>
      <c r="E14">
        <v>5.0103806</v>
      </c>
      <c r="F14">
        <v>0</v>
      </c>
      <c r="G14">
        <f t="shared" si="3"/>
        <v>100</v>
      </c>
      <c r="H14">
        <f t="shared" si="0"/>
        <v>66.2825553</v>
      </c>
      <c r="I14">
        <f t="shared" si="1"/>
        <v>61.233192500000015</v>
      </c>
      <c r="J14">
        <f t="shared" si="4"/>
        <v>7.617936238496199</v>
      </c>
      <c r="K14">
        <v>184.9960973</v>
      </c>
      <c r="L14">
        <v>185.83778760000004</v>
      </c>
      <c r="M14">
        <f t="shared" si="5"/>
        <v>-0.45497732778389743</v>
      </c>
      <c r="N14">
        <v>14.3897679</v>
      </c>
      <c r="O14">
        <v>1.0305623</v>
      </c>
      <c r="P14">
        <f t="shared" si="6"/>
        <v>92.83822847483177</v>
      </c>
      <c r="Q14">
        <f t="shared" si="7"/>
        <v>199.3858652</v>
      </c>
      <c r="R14">
        <f t="shared" si="8"/>
        <v>186.86834990000006</v>
      </c>
      <c r="S14">
        <f t="shared" si="9"/>
        <v>6.278035450228072</v>
      </c>
    </row>
    <row r="15" spans="1:19" ht="16.5">
      <c r="A15" t="s">
        <v>19</v>
      </c>
      <c r="B15">
        <v>36.604066</v>
      </c>
      <c r="C15">
        <v>56.82012989999999</v>
      </c>
      <c r="D15">
        <f t="shared" si="2"/>
        <v>-55.229011716895016</v>
      </c>
      <c r="E15">
        <v>5.52761</v>
      </c>
      <c r="F15">
        <v>0.3070942</v>
      </c>
      <c r="G15">
        <f t="shared" si="3"/>
        <v>94.44435841168244</v>
      </c>
      <c r="H15">
        <f t="shared" si="0"/>
        <v>42.131676000000006</v>
      </c>
      <c r="I15">
        <f t="shared" si="1"/>
        <v>57.12722409999999</v>
      </c>
      <c r="J15">
        <f t="shared" si="4"/>
        <v>-35.59209963543816</v>
      </c>
      <c r="K15">
        <v>109.4002741</v>
      </c>
      <c r="L15">
        <v>181.72930119999998</v>
      </c>
      <c r="M15">
        <f t="shared" si="5"/>
        <v>-66.1141187213899</v>
      </c>
      <c r="N15">
        <v>19.56529</v>
      </c>
      <c r="O15">
        <v>11.52497</v>
      </c>
      <c r="P15">
        <f t="shared" si="6"/>
        <v>41.09481638145921</v>
      </c>
      <c r="Q15">
        <f t="shared" si="7"/>
        <v>128.9655641</v>
      </c>
      <c r="R15">
        <f t="shared" si="8"/>
        <v>193.25427119999998</v>
      </c>
      <c r="S15">
        <f t="shared" si="9"/>
        <v>-49.849514130881076</v>
      </c>
    </row>
    <row r="16" spans="1:19" ht="16.5">
      <c r="A16" t="s">
        <v>20</v>
      </c>
      <c r="B16">
        <v>57.575059700000004</v>
      </c>
      <c r="C16">
        <v>88.95231530000001</v>
      </c>
      <c r="D16">
        <f t="shared" si="2"/>
        <v>-54.49799924393305</v>
      </c>
      <c r="E16">
        <v>0</v>
      </c>
      <c r="F16">
        <v>5.44178</v>
      </c>
      <c r="G16" t="e">
        <f t="shared" si="3"/>
        <v>#DIV/0!</v>
      </c>
      <c r="H16">
        <f t="shared" si="0"/>
        <v>57.575059700000004</v>
      </c>
      <c r="I16">
        <f t="shared" si="1"/>
        <v>94.3940953</v>
      </c>
      <c r="J16">
        <f t="shared" si="4"/>
        <v>-63.949626438685215</v>
      </c>
      <c r="K16">
        <v>175.50478689999997</v>
      </c>
      <c r="L16">
        <v>269.6532291</v>
      </c>
      <c r="M16">
        <f t="shared" si="5"/>
        <v>-53.644372819098315</v>
      </c>
      <c r="N16">
        <v>0.25532</v>
      </c>
      <c r="O16">
        <v>4.91356</v>
      </c>
      <c r="P16">
        <f t="shared" si="6"/>
        <v>-1824.4712517624944</v>
      </c>
      <c r="Q16">
        <f t="shared" si="7"/>
        <v>175.76010689999998</v>
      </c>
      <c r="R16">
        <f t="shared" si="8"/>
        <v>274.5667891</v>
      </c>
      <c r="S16">
        <f t="shared" si="9"/>
        <v>-56.21678544848451</v>
      </c>
    </row>
    <row r="17" spans="1:19" ht="16.5">
      <c r="A17" t="s">
        <v>21</v>
      </c>
      <c r="B17">
        <v>52.780600199999995</v>
      </c>
      <c r="C17">
        <v>84.96732719999999</v>
      </c>
      <c r="D17">
        <f t="shared" si="2"/>
        <v>-60.982116304164336</v>
      </c>
      <c r="E17">
        <v>7.2546646577670195</v>
      </c>
      <c r="F17">
        <v>1.36031</v>
      </c>
      <c r="G17">
        <f t="shared" si="3"/>
        <v>81.24916775383106</v>
      </c>
      <c r="H17">
        <f t="shared" si="0"/>
        <v>60.03526485776702</v>
      </c>
      <c r="I17">
        <f t="shared" si="1"/>
        <v>86.32763719999998</v>
      </c>
      <c r="J17">
        <f t="shared" si="4"/>
        <v>-43.79488023334906</v>
      </c>
      <c r="K17">
        <v>161.5775755</v>
      </c>
      <c r="L17">
        <v>258.8268478</v>
      </c>
      <c r="M17">
        <f t="shared" si="5"/>
        <v>-60.18735706304741</v>
      </c>
      <c r="N17">
        <v>23.45331380783674</v>
      </c>
      <c r="O17">
        <v>15.213911385493018</v>
      </c>
      <c r="P17">
        <f t="shared" si="6"/>
        <v>35.13107993971662</v>
      </c>
      <c r="Q17">
        <f t="shared" si="7"/>
        <v>185.03088930783673</v>
      </c>
      <c r="R17">
        <f t="shared" si="8"/>
        <v>274.040759185493</v>
      </c>
      <c r="S17">
        <f t="shared" si="9"/>
        <v>-48.105411053594494</v>
      </c>
    </row>
    <row r="18" spans="1:19" ht="16.5">
      <c r="A18" t="s">
        <v>22</v>
      </c>
      <c r="B18">
        <v>62.72492469999999</v>
      </c>
      <c r="C18">
        <v>121.00980049999998</v>
      </c>
      <c r="D18">
        <f t="shared" si="2"/>
        <v>-92.92139620535886</v>
      </c>
      <c r="E18">
        <v>8.5997062</v>
      </c>
      <c r="F18">
        <v>5.018916955246509</v>
      </c>
      <c r="G18">
        <f t="shared" si="3"/>
        <v>41.63850672891</v>
      </c>
      <c r="H18">
        <f t="shared" si="0"/>
        <v>71.32463089999999</v>
      </c>
      <c r="I18">
        <f t="shared" si="1"/>
        <v>126.0287174552465</v>
      </c>
      <c r="J18">
        <f t="shared" si="4"/>
        <v>-76.69732862963406</v>
      </c>
      <c r="K18">
        <v>181.9013782</v>
      </c>
      <c r="L18">
        <v>350.20497199999994</v>
      </c>
      <c r="M18">
        <f t="shared" si="5"/>
        <v>-92.52463915636233</v>
      </c>
      <c r="N18">
        <v>24.0874804</v>
      </c>
      <c r="O18">
        <v>8.05126037</v>
      </c>
      <c r="P18">
        <f t="shared" si="6"/>
        <v>66.57491677709886</v>
      </c>
      <c r="Q18">
        <f t="shared" si="7"/>
        <v>205.98885860000001</v>
      </c>
      <c r="R18">
        <f t="shared" si="8"/>
        <v>358.25623236999996</v>
      </c>
      <c r="S18">
        <f t="shared" si="9"/>
        <v>-73.92019879370308</v>
      </c>
    </row>
    <row r="20" spans="1:19" ht="16.5">
      <c r="A20" t="s">
        <v>24</v>
      </c>
      <c r="B20">
        <v>51.345629699999996</v>
      </c>
      <c r="C20">
        <v>63.616573499999994</v>
      </c>
      <c r="D20">
        <f>(B20-C20)/B20*100</f>
        <v>-23.898711286035702</v>
      </c>
      <c r="E20">
        <v>11.89451</v>
      </c>
      <c r="F20">
        <v>0</v>
      </c>
      <c r="G20">
        <f>(E20-F20)/E20*100</f>
        <v>100</v>
      </c>
      <c r="H20">
        <f aca="true" t="shared" si="10" ref="H20:I23">B20+E20</f>
        <v>63.2401397</v>
      </c>
      <c r="I20">
        <f t="shared" si="10"/>
        <v>63.616573499999994</v>
      </c>
      <c r="J20">
        <f>(H20-I20)/H20*100</f>
        <v>-0.595245048138301</v>
      </c>
      <c r="K20">
        <v>147.6404892</v>
      </c>
      <c r="L20">
        <v>220.9071052</v>
      </c>
      <c r="M20">
        <f>(K20-L20)/K20*100</f>
        <v>-49.62501573721418</v>
      </c>
      <c r="N20">
        <v>37.126944564</v>
      </c>
      <c r="O20">
        <v>33.83826089</v>
      </c>
      <c r="P20">
        <f>(N20-O20)/N20*100</f>
        <v>8.857943234006003</v>
      </c>
      <c r="Q20">
        <f aca="true" t="shared" si="11" ref="Q20:R23">K20+N20</f>
        <v>184.76743376399997</v>
      </c>
      <c r="R20">
        <f t="shared" si="11"/>
        <v>254.74536609</v>
      </c>
      <c r="S20">
        <f>(Q20-R20)/Q20*100</f>
        <v>-37.87352072843181</v>
      </c>
    </row>
    <row r="21" spans="1:19" ht="16.5">
      <c r="A21" t="s">
        <v>25</v>
      </c>
      <c r="B21">
        <v>182.56099569999992</v>
      </c>
      <c r="C21">
        <v>221.10103860000004</v>
      </c>
      <c r="D21">
        <f>(B21-C21)/B21*100</f>
        <v>-21.110776018844934</v>
      </c>
      <c r="E21">
        <v>5.813301999999999</v>
      </c>
      <c r="F21">
        <v>6.28842196</v>
      </c>
      <c r="G21">
        <f>(E21-F21)/E21*100</f>
        <v>-8.1729791433509</v>
      </c>
      <c r="H21">
        <f t="shared" si="10"/>
        <v>188.37429769999991</v>
      </c>
      <c r="I21">
        <f t="shared" si="10"/>
        <v>227.38946056000003</v>
      </c>
      <c r="J21">
        <f>(H21-I21)/H21*100</f>
        <v>-20.711510719012562</v>
      </c>
      <c r="K21">
        <v>546.7663008999999</v>
      </c>
      <c r="L21">
        <v>702.7696963</v>
      </c>
      <c r="M21">
        <f>(K21-L21)/K21*100</f>
        <v>-28.532006296513156</v>
      </c>
      <c r="N21">
        <v>19.275149199999998</v>
      </c>
      <c r="O21">
        <v>1.7059616999999998</v>
      </c>
      <c r="P21">
        <f>(N21-O21)/N21*100</f>
        <v>91.14942415076092</v>
      </c>
      <c r="Q21">
        <f t="shared" si="11"/>
        <v>566.0414500999999</v>
      </c>
      <c r="R21">
        <f t="shared" si="11"/>
        <v>704.475658</v>
      </c>
      <c r="S21">
        <f>(Q21-R21)/Q21*100</f>
        <v>-24.456549582286513</v>
      </c>
    </row>
    <row r="22" spans="1:19" ht="16.5">
      <c r="A22" t="s">
        <v>26</v>
      </c>
      <c r="B22">
        <v>76.28478890000004</v>
      </c>
      <c r="C22">
        <v>73.6397653</v>
      </c>
      <c r="D22">
        <f>(B22-C22)/B22*100</f>
        <v>3.4673014609339017</v>
      </c>
      <c r="E22">
        <v>17.947169811320755</v>
      </c>
      <c r="F22">
        <v>0.5260908</v>
      </c>
      <c r="G22">
        <f>(E22-F22)/E22*100</f>
        <v>97.06866984861229</v>
      </c>
      <c r="H22">
        <f t="shared" si="10"/>
        <v>94.2319587113208</v>
      </c>
      <c r="I22">
        <f t="shared" si="10"/>
        <v>74.1658561</v>
      </c>
      <c r="J22">
        <f>(H22-I22)/H22*100</f>
        <v>21.294370705795494</v>
      </c>
      <c r="K22">
        <v>218.19834660000004</v>
      </c>
      <c r="L22">
        <v>283.920895</v>
      </c>
      <c r="M22">
        <f>(K22-L22)/K22*100</f>
        <v>-30.12055289331873</v>
      </c>
      <c r="N22">
        <v>55.412036130295476</v>
      </c>
      <c r="O22">
        <v>19.05990300090662</v>
      </c>
      <c r="P22">
        <f>(N22-O22)/N22*100</f>
        <v>65.60331593647038</v>
      </c>
      <c r="Q22">
        <f t="shared" si="11"/>
        <v>273.6103827302955</v>
      </c>
      <c r="R22">
        <f t="shared" si="11"/>
        <v>302.9807980009066</v>
      </c>
      <c r="S22">
        <f>(Q22-R22)/Q22*100</f>
        <v>-10.734393548055605</v>
      </c>
    </row>
    <row r="23" spans="1:19" ht="16.5">
      <c r="A23" t="s">
        <v>27</v>
      </c>
      <c r="B23">
        <v>187.12271570000004</v>
      </c>
      <c r="C23">
        <v>119.76860690000004</v>
      </c>
      <c r="D23">
        <f>(B23-C23)/B23*100</f>
        <v>35.99461911828163</v>
      </c>
      <c r="E23">
        <v>0.32934709861160555</v>
      </c>
      <c r="F23">
        <v>6.099998667271078</v>
      </c>
      <c r="G23">
        <f>(E23-F23)/E23*100</f>
        <v>-1752.1489009577465</v>
      </c>
      <c r="H23">
        <f t="shared" si="10"/>
        <v>187.45206279861165</v>
      </c>
      <c r="I23">
        <f t="shared" si="10"/>
        <v>125.86860556727112</v>
      </c>
      <c r="J23">
        <f>(H23-I23)/H23*100</f>
        <v>32.85290986501571</v>
      </c>
      <c r="K23">
        <v>590.1184733000001</v>
      </c>
      <c r="L23">
        <v>686.4806359000002</v>
      </c>
      <c r="M23">
        <f>(K23-L23)/K23*100</f>
        <v>-16.3292909745959</v>
      </c>
      <c r="N23">
        <v>1.5587549191883232</v>
      </c>
      <c r="O23">
        <v>21.915005373526746</v>
      </c>
      <c r="P23">
        <f>(N23-O23)/N23*100</f>
        <v>-1305.9301500032059</v>
      </c>
      <c r="Q23">
        <f t="shared" si="11"/>
        <v>591.6772282191885</v>
      </c>
      <c r="R23">
        <f t="shared" si="11"/>
        <v>708.3956412735268</v>
      </c>
      <c r="S23">
        <f>(Q23-R23)/Q23*100</f>
        <v>-19.726703595748276</v>
      </c>
    </row>
    <row r="25" spans="1:19" ht="16.5">
      <c r="A25" t="s">
        <v>29</v>
      </c>
      <c r="B25">
        <v>50.18461130000001</v>
      </c>
      <c r="C25">
        <v>70.14127050000003</v>
      </c>
      <c r="D25">
        <f aca="true" t="shared" si="12" ref="D25:D32">(B25-C25)/B25*100</f>
        <v>-39.76649152605875</v>
      </c>
      <c r="E25">
        <v>1.8807278854743323</v>
      </c>
      <c r="F25">
        <v>0</v>
      </c>
      <c r="G25">
        <f aca="true" t="shared" si="13" ref="G25:G32">(E25-F25)/E25*100</f>
        <v>100</v>
      </c>
      <c r="H25">
        <f aca="true" t="shared" si="14" ref="H25:I32">B25+E25</f>
        <v>52.06533918547434</v>
      </c>
      <c r="I25">
        <f t="shared" si="14"/>
        <v>70.14127050000003</v>
      </c>
      <c r="J25">
        <f aca="true" t="shared" si="15" ref="J25:J32">(H25-I25)/H25*100</f>
        <v>-34.71778268865802</v>
      </c>
      <c r="K25">
        <v>93.00009590000003</v>
      </c>
      <c r="L25">
        <v>137.92436180000004</v>
      </c>
      <c r="M25">
        <f aca="true" t="shared" si="16" ref="M25:M32">(K25-L25)/K25*100</f>
        <v>-48.30561244614802</v>
      </c>
      <c r="N25">
        <v>5.570169457510403</v>
      </c>
      <c r="O25">
        <v>0.34006927690000005</v>
      </c>
      <c r="P25">
        <f aca="true" t="shared" si="17" ref="P25:P32">(N25-O25)/N25*100</f>
        <v>93.89481272528475</v>
      </c>
      <c r="Q25">
        <f aca="true" t="shared" si="18" ref="Q25:Q32">K25+N25</f>
        <v>98.57026535751044</v>
      </c>
      <c r="R25">
        <f aca="true" t="shared" si="19" ref="R25:R32">L25+O25</f>
        <v>138.26443107690005</v>
      </c>
      <c r="S25">
        <f aca="true" t="shared" si="20" ref="S25:S32">(Q25-R25)/Q25*100</f>
        <v>-40.269918697510306</v>
      </c>
    </row>
    <row r="26" spans="1:19" ht="16.5">
      <c r="A26" t="s">
        <v>30</v>
      </c>
      <c r="B26">
        <v>1.1790284000000015</v>
      </c>
      <c r="C26">
        <v>-0.9367286000000001</v>
      </c>
      <c r="D26">
        <f t="shared" si="12"/>
        <v>179.44919732213395</v>
      </c>
      <c r="E26">
        <v>0.47051600000000005</v>
      </c>
      <c r="F26">
        <v>0.0922308129</v>
      </c>
      <c r="G26">
        <f t="shared" si="13"/>
        <v>80.39794334305316</v>
      </c>
      <c r="H26">
        <f t="shared" si="14"/>
        <v>1.6495444000000017</v>
      </c>
      <c r="I26">
        <f t="shared" si="14"/>
        <v>-0.8444977871000001</v>
      </c>
      <c r="J26">
        <f t="shared" si="15"/>
        <v>151.19582031862853</v>
      </c>
      <c r="K26">
        <v>107.20862889999997</v>
      </c>
      <c r="L26">
        <v>138.1489928</v>
      </c>
      <c r="M26">
        <f t="shared" si="16"/>
        <v>-28.859956719398028</v>
      </c>
      <c r="N26">
        <v>0.5231260000000001</v>
      </c>
      <c r="O26">
        <v>0.8265529</v>
      </c>
      <c r="P26">
        <f t="shared" si="17"/>
        <v>-58.002641810959474</v>
      </c>
      <c r="Q26">
        <f t="shared" si="18"/>
        <v>107.73175489999997</v>
      </c>
      <c r="R26">
        <f t="shared" si="19"/>
        <v>138.9755457</v>
      </c>
      <c r="S26">
        <f t="shared" si="20"/>
        <v>-29.00146834979297</v>
      </c>
    </row>
    <row r="27" spans="1:19" ht="16.5">
      <c r="A27" t="s">
        <v>31</v>
      </c>
      <c r="B27">
        <v>168.80165780000002</v>
      </c>
      <c r="C27">
        <v>220.92370640000004</v>
      </c>
      <c r="D27">
        <f t="shared" si="12"/>
        <v>-30.877687624226652</v>
      </c>
      <c r="E27">
        <v>8.86574</v>
      </c>
      <c r="F27">
        <v>0.41799970000000003</v>
      </c>
      <c r="G27">
        <f t="shared" si="13"/>
        <v>95.28522492200312</v>
      </c>
      <c r="H27">
        <f t="shared" si="14"/>
        <v>177.6673978</v>
      </c>
      <c r="I27">
        <f t="shared" si="14"/>
        <v>221.34170610000004</v>
      </c>
      <c r="J27">
        <f t="shared" si="15"/>
        <v>-24.58206111014479</v>
      </c>
      <c r="K27">
        <v>361.4283557</v>
      </c>
      <c r="L27">
        <v>456.46315179999993</v>
      </c>
      <c r="M27">
        <f t="shared" si="16"/>
        <v>-26.294228054116104</v>
      </c>
      <c r="N27">
        <v>24.86495</v>
      </c>
      <c r="O27">
        <v>0</v>
      </c>
      <c r="P27">
        <f t="shared" si="17"/>
        <v>100</v>
      </c>
      <c r="Q27">
        <f t="shared" si="18"/>
        <v>386.2933057</v>
      </c>
      <c r="R27">
        <f t="shared" si="19"/>
        <v>456.46315179999993</v>
      </c>
      <c r="S27">
        <f t="shared" si="20"/>
        <v>-18.164913827032418</v>
      </c>
    </row>
    <row r="28" spans="1:19" ht="16.5">
      <c r="A28" t="s">
        <v>32</v>
      </c>
      <c r="B28">
        <v>-2.7888351</v>
      </c>
      <c r="C28">
        <v>-0.007425000000000146</v>
      </c>
      <c r="D28">
        <f t="shared" si="12"/>
        <v>99.73375980530366</v>
      </c>
      <c r="E28">
        <v>0.23359</v>
      </c>
      <c r="F28">
        <v>0</v>
      </c>
      <c r="G28">
        <f t="shared" si="13"/>
        <v>100</v>
      </c>
      <c r="H28">
        <f t="shared" si="14"/>
        <v>-2.5552451</v>
      </c>
      <c r="I28">
        <f t="shared" si="14"/>
        <v>-0.007425000000000146</v>
      </c>
      <c r="J28">
        <f t="shared" si="15"/>
        <v>99.70942122147109</v>
      </c>
      <c r="K28">
        <v>83.80751709999998</v>
      </c>
      <c r="L28">
        <v>121.45640289999996</v>
      </c>
      <c r="M28">
        <f t="shared" si="16"/>
        <v>-44.923041634889316</v>
      </c>
      <c r="N28">
        <v>1.4971</v>
      </c>
      <c r="O28">
        <v>0.43528543000000003</v>
      </c>
      <c r="P28">
        <f t="shared" si="17"/>
        <v>70.92475920112219</v>
      </c>
      <c r="Q28">
        <f t="shared" si="18"/>
        <v>85.30461709999999</v>
      </c>
      <c r="R28">
        <f t="shared" si="19"/>
        <v>121.89168832999995</v>
      </c>
      <c r="S28">
        <f t="shared" si="20"/>
        <v>-42.88990733890765</v>
      </c>
    </row>
    <row r="29" spans="1:19" ht="16.5">
      <c r="A29" t="s">
        <v>33</v>
      </c>
      <c r="B29">
        <v>4.167716399999998</v>
      </c>
      <c r="C29">
        <v>-6.494724000000001</v>
      </c>
      <c r="D29">
        <f t="shared" si="12"/>
        <v>255.83411577620788</v>
      </c>
      <c r="E29">
        <v>17.56967496428</v>
      </c>
      <c r="F29">
        <v>0.14593406</v>
      </c>
      <c r="G29">
        <f t="shared" si="13"/>
        <v>99.16939806628929</v>
      </c>
      <c r="H29">
        <f t="shared" si="14"/>
        <v>21.73739136428</v>
      </c>
      <c r="I29">
        <f t="shared" si="14"/>
        <v>-6.3487899400000005</v>
      </c>
      <c r="J29">
        <f t="shared" si="15"/>
        <v>129.20677018509525</v>
      </c>
      <c r="K29">
        <v>165.34755539999992</v>
      </c>
      <c r="L29">
        <v>206.57354540000006</v>
      </c>
      <c r="M29">
        <f t="shared" si="16"/>
        <v>-24.932929852073375</v>
      </c>
      <c r="N29">
        <v>57.9421029954</v>
      </c>
      <c r="O29">
        <v>60.87852707</v>
      </c>
      <c r="P29">
        <f t="shared" si="17"/>
        <v>-5.067858988192264</v>
      </c>
      <c r="Q29">
        <f t="shared" si="18"/>
        <v>223.28965839539993</v>
      </c>
      <c r="R29">
        <f t="shared" si="19"/>
        <v>267.4520724700001</v>
      </c>
      <c r="S29">
        <f t="shared" si="20"/>
        <v>-19.778083047804042</v>
      </c>
    </row>
    <row r="30" spans="1:19" ht="16.5">
      <c r="A30" t="s">
        <v>34</v>
      </c>
      <c r="B30">
        <v>-4.7065552</v>
      </c>
      <c r="C30">
        <v>-4.282846</v>
      </c>
      <c r="D30">
        <f t="shared" si="12"/>
        <v>9.002533317786227</v>
      </c>
      <c r="E30">
        <v>23.87151707385338</v>
      </c>
      <c r="F30">
        <v>18.3904768</v>
      </c>
      <c r="G30">
        <f t="shared" si="13"/>
        <v>22.960586279021193</v>
      </c>
      <c r="H30">
        <f t="shared" si="14"/>
        <v>19.16496187385338</v>
      </c>
      <c r="I30">
        <f t="shared" si="14"/>
        <v>14.107630799999999</v>
      </c>
      <c r="J30">
        <f t="shared" si="15"/>
        <v>26.388422304941084</v>
      </c>
      <c r="K30">
        <v>34.374031</v>
      </c>
      <c r="L30">
        <v>123.22695899999997</v>
      </c>
      <c r="M30">
        <f t="shared" si="16"/>
        <v>-258.48853164762653</v>
      </c>
      <c r="N30">
        <v>75.44162377749636</v>
      </c>
      <c r="O30">
        <v>65.2648687013</v>
      </c>
      <c r="P30">
        <f t="shared" si="17"/>
        <v>13.489575868901172</v>
      </c>
      <c r="Q30">
        <f t="shared" si="18"/>
        <v>109.81565477749636</v>
      </c>
      <c r="R30">
        <f t="shared" si="19"/>
        <v>188.49182770129997</v>
      </c>
      <c r="S30">
        <f t="shared" si="20"/>
        <v>-71.64385905016347</v>
      </c>
    </row>
    <row r="31" spans="1:19" ht="16.5">
      <c r="A31" t="s">
        <v>35</v>
      </c>
      <c r="B31">
        <v>64.6000102</v>
      </c>
      <c r="C31">
        <v>87.4319293</v>
      </c>
      <c r="D31">
        <f t="shared" si="12"/>
        <v>-35.34352243801966</v>
      </c>
      <c r="E31">
        <v>1.1640728609311999</v>
      </c>
      <c r="F31">
        <v>25.4804165031</v>
      </c>
      <c r="G31">
        <f t="shared" si="13"/>
        <v>-2088.9022034855225</v>
      </c>
      <c r="H31">
        <f t="shared" si="14"/>
        <v>65.7640830609312</v>
      </c>
      <c r="I31">
        <f t="shared" si="14"/>
        <v>112.9123458031</v>
      </c>
      <c r="J31">
        <f t="shared" si="15"/>
        <v>-71.69302839436745</v>
      </c>
      <c r="K31">
        <v>131.9087445</v>
      </c>
      <c r="L31">
        <v>180.52920810000003</v>
      </c>
      <c r="M31">
        <f t="shared" si="16"/>
        <v>-36.85916637619124</v>
      </c>
      <c r="N31">
        <v>2.8036617298512</v>
      </c>
      <c r="O31">
        <v>5.622000643</v>
      </c>
      <c r="P31">
        <f t="shared" si="17"/>
        <v>-100.52350050440569</v>
      </c>
      <c r="Q31">
        <f t="shared" si="18"/>
        <v>134.7124062298512</v>
      </c>
      <c r="R31">
        <f t="shared" si="19"/>
        <v>186.15120874300004</v>
      </c>
      <c r="S31">
        <f t="shared" si="20"/>
        <v>-38.184161320214315</v>
      </c>
    </row>
    <row r="32" spans="1:19" ht="16.5">
      <c r="A32" t="s">
        <v>75</v>
      </c>
      <c r="B32">
        <v>57.71696009999998</v>
      </c>
      <c r="C32">
        <v>81.52269960000002</v>
      </c>
      <c r="D32">
        <f t="shared" si="12"/>
        <v>-41.24565718422175</v>
      </c>
      <c r="E32">
        <v>0.46745440000000005</v>
      </c>
      <c r="F32">
        <v>2.1791099595000003</v>
      </c>
      <c r="G32">
        <f t="shared" si="13"/>
        <v>-366.16524724122826</v>
      </c>
      <c r="H32">
        <f t="shared" si="14"/>
        <v>58.18441449999998</v>
      </c>
      <c r="I32">
        <f t="shared" si="14"/>
        <v>83.70180955950002</v>
      </c>
      <c r="J32">
        <f t="shared" si="15"/>
        <v>-43.85606571584569</v>
      </c>
      <c r="K32">
        <v>114.57523019999998</v>
      </c>
      <c r="L32">
        <v>168.15421440000006</v>
      </c>
      <c r="M32">
        <f t="shared" si="16"/>
        <v>-46.76314776455067</v>
      </c>
      <c r="N32">
        <v>1.4862402000000001</v>
      </c>
      <c r="O32">
        <v>3.0420879000000003</v>
      </c>
      <c r="P32">
        <f t="shared" si="17"/>
        <v>-104.6834623367071</v>
      </c>
      <c r="Q32">
        <f t="shared" si="18"/>
        <v>116.06147039999998</v>
      </c>
      <c r="R32">
        <f t="shared" si="19"/>
        <v>171.19630230000007</v>
      </c>
      <c r="S32">
        <f t="shared" si="20"/>
        <v>-47.50485385889106</v>
      </c>
    </row>
    <row r="34" spans="1:19" ht="16.5">
      <c r="A34" t="s">
        <v>38</v>
      </c>
      <c r="B34">
        <v>175.95983329999999</v>
      </c>
      <c r="C34">
        <v>31.505284699999986</v>
      </c>
      <c r="D34">
        <f>(B34-C34)/B34*100</f>
        <v>82.09518382170462</v>
      </c>
      <c r="E34">
        <v>0.0693399</v>
      </c>
      <c r="F34">
        <v>0</v>
      </c>
      <c r="G34">
        <f>(E34-F34)/E34*100</f>
        <v>100</v>
      </c>
      <c r="H34">
        <f aca="true" t="shared" si="21" ref="H34:I38">B34+E34</f>
        <v>176.02917319999997</v>
      </c>
      <c r="I34">
        <f t="shared" si="21"/>
        <v>31.505284699999986</v>
      </c>
      <c r="J34">
        <f>(H34-I34)/H34*100</f>
        <v>82.10223673310988</v>
      </c>
      <c r="K34">
        <v>520.8832658999999</v>
      </c>
      <c r="L34">
        <v>406.3562669999999</v>
      </c>
      <c r="M34">
        <f>(K34-L34)/K34*100</f>
        <v>21.98707587622657</v>
      </c>
      <c r="N34">
        <v>0.19439379999999998</v>
      </c>
      <c r="O34">
        <v>0.7878548999999999</v>
      </c>
      <c r="P34">
        <f>(N34-O34)/N34*100</f>
        <v>-305.28808017539654</v>
      </c>
      <c r="Q34">
        <f aca="true" t="shared" si="22" ref="Q34:R38">K34+N34</f>
        <v>521.0776596999998</v>
      </c>
      <c r="R34">
        <f t="shared" si="22"/>
        <v>407.1441218999999</v>
      </c>
      <c r="S34">
        <f>(Q34-R34)/Q34*100</f>
        <v>21.864982249593062</v>
      </c>
    </row>
    <row r="35" spans="1:19" ht="16.5">
      <c r="A35" t="s">
        <v>39</v>
      </c>
      <c r="B35">
        <v>47.83012239999999</v>
      </c>
      <c r="C35">
        <v>65.7445295</v>
      </c>
      <c r="D35">
        <f>(B35-C35)/B35*100</f>
        <v>-37.45423637050949</v>
      </c>
      <c r="E35">
        <v>0.026699893200427205</v>
      </c>
      <c r="F35">
        <v>0.365641</v>
      </c>
      <c r="G35">
        <f>(E35-F35)/E35*100</f>
        <v>-1269.4474253333328</v>
      </c>
      <c r="H35">
        <f t="shared" si="21"/>
        <v>47.85682229320042</v>
      </c>
      <c r="I35">
        <f t="shared" si="21"/>
        <v>66.1101705</v>
      </c>
      <c r="J35">
        <f>(H35-I35)/H35*100</f>
        <v>-38.14158009691554</v>
      </c>
      <c r="K35">
        <v>146.5768229</v>
      </c>
      <c r="L35">
        <v>201.63810569999995</v>
      </c>
      <c r="M35">
        <f>(K35-L35)/K35*100</f>
        <v>-37.56479483633286</v>
      </c>
      <c r="N35">
        <v>0.08490566037735851</v>
      </c>
      <c r="O35">
        <v>0.10094288304623755</v>
      </c>
      <c r="P35">
        <f>(N35-O35)/N35*100</f>
        <v>-18.888284476679754</v>
      </c>
      <c r="Q35">
        <f t="shared" si="22"/>
        <v>146.66172856037736</v>
      </c>
      <c r="R35">
        <f t="shared" si="22"/>
        <v>201.73904858304618</v>
      </c>
      <c r="S35">
        <f>(Q35-R35)/Q35*100</f>
        <v>-37.5539825988037</v>
      </c>
    </row>
    <row r="36" spans="1:19" ht="16.5">
      <c r="A36" t="s">
        <v>41</v>
      </c>
      <c r="B36">
        <v>186.7712311</v>
      </c>
      <c r="C36">
        <v>366.2514065000001</v>
      </c>
      <c r="D36">
        <f>(B36-C36)/B36*100</f>
        <v>-96.09626404609595</v>
      </c>
      <c r="E36">
        <v>0.02282840868636525</v>
      </c>
      <c r="F36">
        <v>0.014388032638259295</v>
      </c>
      <c r="G36">
        <f>(E36-F36)/E36*100</f>
        <v>36.973124864139784</v>
      </c>
      <c r="H36">
        <f t="shared" si="21"/>
        <v>186.79405950868636</v>
      </c>
      <c r="I36">
        <f t="shared" si="21"/>
        <v>366.2657945326383</v>
      </c>
      <c r="J36">
        <f>(H36-I36)/H36*100</f>
        <v>-96.08000141760724</v>
      </c>
      <c r="K36">
        <v>611.4462741</v>
      </c>
      <c r="L36">
        <v>1084.2956277</v>
      </c>
      <c r="M36">
        <f>(K36-L36)/K36*100</f>
        <v>-77.33293563624973</v>
      </c>
      <c r="N36">
        <v>0.0793253826984692</v>
      </c>
      <c r="O36">
        <v>0.41743</v>
      </c>
      <c r="P36">
        <f>(N36-O36)/N36*100</f>
        <v>-426.22500617076196</v>
      </c>
      <c r="Q36">
        <f t="shared" si="22"/>
        <v>611.5255994826985</v>
      </c>
      <c r="R36">
        <f t="shared" si="22"/>
        <v>1084.7130577</v>
      </c>
      <c r="S36">
        <f>(Q36-R36)/Q36*100</f>
        <v>-77.37819293543559</v>
      </c>
    </row>
    <row r="37" spans="1:19" ht="16.5">
      <c r="A37" t="s">
        <v>42</v>
      </c>
      <c r="B37">
        <v>457.7153042000001</v>
      </c>
      <c r="C37">
        <v>648.4706566</v>
      </c>
      <c r="D37">
        <f>(B37-C37)/B37*100</f>
        <v>-41.67554605442005</v>
      </c>
      <c r="E37">
        <v>6.21199</v>
      </c>
      <c r="F37">
        <v>0.14253</v>
      </c>
      <c r="G37">
        <f>(E37-F37)/E37*100</f>
        <v>97.70556617122693</v>
      </c>
      <c r="H37">
        <f t="shared" si="21"/>
        <v>463.9272942000001</v>
      </c>
      <c r="I37">
        <f t="shared" si="21"/>
        <v>648.6131866</v>
      </c>
      <c r="J37">
        <f>(H37-I37)/H37*100</f>
        <v>-39.8092319009757</v>
      </c>
      <c r="K37">
        <v>1435.9213498000001</v>
      </c>
      <c r="L37">
        <v>2000.6414604999998</v>
      </c>
      <c r="M37">
        <f>(K37-L37)/K37*100</f>
        <v>-39.32806701276889</v>
      </c>
      <c r="N37">
        <v>17.79725</v>
      </c>
      <c r="O37">
        <v>0.6464</v>
      </c>
      <c r="P37">
        <f>(N37-O37)/N37*100</f>
        <v>96.36797819887904</v>
      </c>
      <c r="Q37">
        <f t="shared" si="22"/>
        <v>1453.7185998000002</v>
      </c>
      <c r="R37">
        <f t="shared" si="22"/>
        <v>2001.2878604999999</v>
      </c>
      <c r="S37">
        <f>(Q37-R37)/Q37*100</f>
        <v>-37.666798840940274</v>
      </c>
    </row>
    <row r="38" spans="1:19" ht="16.5">
      <c r="A38" t="s">
        <v>43</v>
      </c>
      <c r="B38">
        <v>149.70506079999996</v>
      </c>
      <c r="C38">
        <v>139.86395969999998</v>
      </c>
      <c r="D38">
        <f>(B38-C38)/B38*100</f>
        <v>6.573659599355359</v>
      </c>
      <c r="E38">
        <v>0.08132</v>
      </c>
      <c r="F38">
        <v>0.23935</v>
      </c>
      <c r="G38">
        <f>(E38-F38)/E38*100</f>
        <v>-194.33103787506147</v>
      </c>
      <c r="H38">
        <f t="shared" si="21"/>
        <v>149.78638079999996</v>
      </c>
      <c r="I38">
        <f t="shared" si="21"/>
        <v>140.10330969999998</v>
      </c>
      <c r="J38">
        <f>(H38-I38)/H38*100</f>
        <v>6.464587132877692</v>
      </c>
      <c r="K38">
        <v>477.4813161000001</v>
      </c>
      <c r="L38">
        <v>800.5360926999998</v>
      </c>
      <c r="M38">
        <f>(K38-L38)/K38*100</f>
        <v>-67.65809796258951</v>
      </c>
      <c r="N38">
        <v>0.2086252</v>
      </c>
      <c r="O38">
        <v>2.3303216399999997</v>
      </c>
      <c r="P38">
        <f>(N38-O38)/N38*100</f>
        <v>-1016.9895295486832</v>
      </c>
      <c r="Q38">
        <f t="shared" si="22"/>
        <v>477.68994130000004</v>
      </c>
      <c r="R38">
        <f t="shared" si="22"/>
        <v>802.8664143399998</v>
      </c>
      <c r="S38">
        <f>(Q38-R38)/Q38*100</f>
        <v>-68.07270677608462</v>
      </c>
    </row>
    <row r="40" spans="1:19" ht="16.5">
      <c r="A40" t="s">
        <v>44</v>
      </c>
      <c r="B40">
        <v>2277.1014211</v>
      </c>
      <c r="C40">
        <v>2856.6550387</v>
      </c>
      <c r="D40">
        <f>(B40-C40)/B40*100</f>
        <v>-25.451374814918648</v>
      </c>
      <c r="E40">
        <v>125.3374198428755</v>
      </c>
      <c r="F40">
        <v>86.31388850372774</v>
      </c>
      <c r="G40">
        <f>(E40-F40)/E40*100</f>
        <v>31.13478112766972</v>
      </c>
      <c r="H40">
        <f>B40+E40</f>
        <v>2402.4388409428757</v>
      </c>
      <c r="I40">
        <f>C40+F40</f>
        <v>2942.968927203728</v>
      </c>
      <c r="J40">
        <f>(H40-I40)/H40*100</f>
        <v>-22.499223582678702</v>
      </c>
      <c r="K40">
        <v>7070.291731099999</v>
      </c>
      <c r="L40">
        <v>9998.9541767</v>
      </c>
      <c r="M40">
        <f>(K40-L40)/K40*100</f>
        <v>-41.42208775795957</v>
      </c>
      <c r="N40">
        <v>389.0513298777875</v>
      </c>
      <c r="O40">
        <v>259.3988730747126</v>
      </c>
      <c r="P40">
        <f>(N40-O40)/N40*100</f>
        <v>33.3252830272557</v>
      </c>
      <c r="Q40">
        <f>K40+N40</f>
        <v>7459.343060977787</v>
      </c>
      <c r="R40">
        <f>L40+O40</f>
        <v>10258.353049774712</v>
      </c>
      <c r="S40">
        <f>(Q40-R40)/Q40*100</f>
        <v>-37.523545517559626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sdecomputer</cp:lastModifiedBy>
  <dcterms:created xsi:type="dcterms:W3CDTF">2012-07-31T15:23:01Z</dcterms:created>
  <dcterms:modified xsi:type="dcterms:W3CDTF">2012-07-31T15:23:01Z</dcterms:modified>
  <cp:category/>
  <cp:version/>
  <cp:contentType/>
  <cp:contentStatus/>
</cp:coreProperties>
</file>